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53222"/>
  <mc:AlternateContent xmlns:mc="http://schemas.openxmlformats.org/markup-compatibility/2006">
    <mc:Choice Requires="x15">
      <x15ac:absPath xmlns:x15ac="http://schemas.microsoft.com/office/spreadsheetml/2010/11/ac" url="D:\Minou\Dev\fennex-agency\blog\fxa-blog\static\downloads\"/>
    </mc:Choice>
  </mc:AlternateContent>
  <bookViews>
    <workbookView xWindow="0" yWindow="0" windowWidth="17256" windowHeight="4488" activeTab="1"/>
  </bookViews>
  <sheets>
    <sheet name="WELCOME!" sheetId="6" r:id="rId1"/>
    <sheet name="FBA WORKFLOW MANAGEMENT" sheetId="1" r:id="rId2"/>
    <sheet name="TOOL CONFIGURATION" sheetId="5" r:id="rId3"/>
    <sheet name="FBA PRODUCTS PRE-SELECTION 50" sheetId="2" r:id="rId4"/>
    <sheet name="FBA PRODUCTS SELECTION 5" sheetId="3"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3" l="1"/>
  <c r="A9" i="3"/>
  <c r="D9" i="2"/>
  <c r="I48" i="2"/>
  <c r="I47" i="2"/>
  <c r="I45" i="2"/>
  <c r="I44" i="2"/>
  <c r="I42" i="2"/>
  <c r="I40" i="2"/>
  <c r="I39" i="2"/>
  <c r="L37" i="2"/>
  <c r="I37" i="2" s="1"/>
  <c r="L36" i="2"/>
  <c r="I36" i="2" s="1"/>
  <c r="L35" i="2"/>
  <c r="I35" i="2" s="1"/>
  <c r="I33" i="2"/>
  <c r="I32" i="2"/>
  <c r="I30" i="2"/>
  <c r="I28" i="2"/>
  <c r="I27" i="2"/>
  <c r="I25" i="2"/>
  <c r="I24" i="2"/>
  <c r="I22" i="2"/>
  <c r="I21" i="2"/>
  <c r="I19" i="2"/>
  <c r="B9" i="2"/>
  <c r="B9" i="5"/>
  <c r="A9" i="5"/>
  <c r="C9" i="1"/>
  <c r="B9" i="1"/>
  <c r="C58" i="3"/>
  <c r="C57" i="3" s="1"/>
  <c r="C56" i="3" s="1"/>
  <c r="C55" i="3" s="1"/>
  <c r="C54" i="3" s="1"/>
  <c r="C53" i="3" s="1"/>
  <c r="C52" i="3" s="1"/>
  <c r="C51" i="3" s="1"/>
  <c r="C41" i="3"/>
  <c r="C42" i="3" s="1"/>
  <c r="C43" i="3" s="1"/>
  <c r="C44" i="3" s="1"/>
  <c r="C45" i="3" s="1"/>
  <c r="C46" i="3" s="1"/>
  <c r="C47" i="3" s="1"/>
  <c r="C48" i="3" s="1"/>
  <c r="J30" i="3"/>
  <c r="J29" i="3"/>
  <c r="J28" i="3"/>
  <c r="J27" i="3"/>
  <c r="J26" i="3"/>
  <c r="J25" i="3"/>
  <c r="J24" i="3"/>
  <c r="J23" i="3"/>
  <c r="J22" i="3"/>
  <c r="J21" i="3"/>
  <c r="J20" i="3"/>
  <c r="J19" i="3"/>
  <c r="J17" i="3"/>
  <c r="J18" i="3"/>
  <c r="B22" i="2"/>
  <c r="B21" i="2"/>
  <c r="B32" i="5"/>
  <c r="B19" i="2"/>
  <c r="A9" i="6"/>
  <c r="H9" i="6"/>
  <c r="D40" i="2"/>
  <c r="D39" i="2"/>
  <c r="B44" i="2"/>
  <c r="B40" i="2"/>
  <c r="B39" i="2"/>
  <c r="D44" i="2"/>
  <c r="D24" i="2"/>
  <c r="D22" i="2"/>
  <c r="B45" i="2"/>
  <c r="B42" i="2"/>
  <c r="B34" i="2"/>
  <c r="B33" i="2"/>
  <c r="B32" i="2"/>
  <c r="B31" i="2"/>
  <c r="B30" i="2"/>
  <c r="B28" i="2"/>
  <c r="B27" i="2"/>
  <c r="B26" i="2"/>
  <c r="B25" i="2"/>
  <c r="B24" i="2"/>
  <c r="D45" i="2"/>
  <c r="D42" i="2"/>
  <c r="D33" i="2"/>
  <c r="D32" i="2"/>
  <c r="D30" i="2"/>
  <c r="D28" i="2"/>
  <c r="D27" i="2"/>
  <c r="D21" i="2"/>
  <c r="D19" i="2"/>
  <c r="D25" i="2"/>
  <c r="G35" i="2"/>
  <c r="D35" i="2" s="1"/>
  <c r="G36" i="2"/>
  <c r="D36" i="2" s="1"/>
  <c r="G37" i="2"/>
  <c r="D37" i="2" s="1"/>
  <c r="D47" i="2"/>
  <c r="D48" i="2"/>
  <c r="I50" i="2" l="1"/>
  <c r="I16" i="2"/>
  <c r="D50" i="2"/>
  <c r="D16" i="2"/>
  <c r="B50" i="5" l="1"/>
  <c r="B27" i="5"/>
  <c r="B23" i="5"/>
  <c r="B41" i="3" l="1"/>
  <c r="B42" i="3" s="1"/>
  <c r="B43" i="3" s="1"/>
  <c r="B44" i="3" s="1"/>
  <c r="J14" i="3" s="1"/>
  <c r="J16" i="3"/>
  <c r="J31" i="3" l="1"/>
  <c r="J13" i="3"/>
  <c r="B45" i="3"/>
  <c r="B46" i="3" s="1"/>
  <c r="B47" i="3" s="1"/>
  <c r="B48" i="3" s="1"/>
</calcChain>
</file>

<file path=xl/sharedStrings.xml><?xml version="1.0" encoding="utf-8"?>
<sst xmlns="http://schemas.openxmlformats.org/spreadsheetml/2006/main" count="498" uniqueCount="296">
  <si>
    <t>Product Research | Pre-Selection | 50 Products</t>
  </si>
  <si>
    <t>Product Research | Selection | 5 Products</t>
  </si>
  <si>
    <t>Sourcing | 1st Stage | For Top 5 Products</t>
  </si>
  <si>
    <t>Branding | Brainstorming</t>
  </si>
  <si>
    <t>Inspect package, stress test product, etc.</t>
  </si>
  <si>
    <t>Register Domain and Setup Website</t>
  </si>
  <si>
    <t>Ordering</t>
  </si>
  <si>
    <t>Listing Creation</t>
  </si>
  <si>
    <t>Contact Professional Photographer</t>
  </si>
  <si>
    <t>Contact Graphic Designer</t>
  </si>
  <si>
    <t>Launch Preperation</t>
  </si>
  <si>
    <t>Shipping Plan</t>
  </si>
  <si>
    <t>Top Seller Information</t>
  </si>
  <si>
    <t>ASIN:</t>
  </si>
  <si>
    <t>Title:</t>
  </si>
  <si>
    <t>Eliminate before investigate ! don’t waste your time on non-promising product!
(Any Score Above 150 Warrants More Investigation)</t>
  </si>
  <si>
    <t>Basic Criteria</t>
  </si>
  <si>
    <t>AVG 
SALE 
PRICE</t>
  </si>
  <si>
    <t>MID
SALE PRICE</t>
  </si>
  <si>
    <t>MAX
SALE PRICE</t>
  </si>
  <si>
    <t>Size</t>
  </si>
  <si>
    <t>AVG 
Weight</t>
  </si>
  <si>
    <t>Demand &amp; Estimeted Researche</t>
  </si>
  <si>
    <t>RANK</t>
  </si>
  <si>
    <t>#</t>
  </si>
  <si>
    <t>MID</t>
  </si>
  <si>
    <t>MAX</t>
  </si>
  <si>
    <t xml:space="preserve"> ∑ Top 3</t>
  </si>
  <si>
    <t xml:space="preserve"> ∑ Top 5</t>
  </si>
  <si>
    <t>Estimated Sales &amp; Revenue</t>
  </si>
  <si>
    <t xml:space="preserve"> ∑ Top 10 Est. Sales
</t>
  </si>
  <si>
    <t>Est.Total Sales
1st Page</t>
  </si>
  <si>
    <t>Est. Total Revenue
1st Page</t>
  </si>
  <si>
    <t>∑ Top 4 revenue &lt; 50% * total revenue
The 4 products with the highest revenue should have no more than 50% of the total revenue</t>
  </si>
  <si>
    <t>Est. ∑ Top 4 Revenues</t>
  </si>
  <si>
    <t>∑ page 2 revenue &gt;  50% * ∑ page 1 revenue
Total estimated sales on page 2 should be more than 50% of page 1 (exception less than 40 competetiors)</t>
  </si>
  <si>
    <t>Est. Total Revenue
2nd Page</t>
  </si>
  <si>
    <t>∑ page 3 revenue &gt;  15% * ∑ page 2 revenue
Total estimated sales on page 3 should be more than 15% of page 2  (exception less than 40 competetiors)</t>
  </si>
  <si>
    <t>Est. Total Revenue
3rd Page</t>
  </si>
  <si>
    <t>Competition</t>
  </si>
  <si>
    <t>Others</t>
  </si>
  <si>
    <t>Y/N</t>
  </si>
  <si>
    <t>Y</t>
  </si>
  <si>
    <t>SCORE</t>
  </si>
  <si>
    <t>Be An Opportunity Hunter NOT a Product Researcher!</t>
  </si>
  <si>
    <t>PREFECT SCORE</t>
  </si>
  <si>
    <t>Supplier will agree to a lower initial order - limit you initial investment of $1000 to $3500
This allows you verify the sales potential without exposure to too much inventory or cash tied up if sales are slow</t>
  </si>
  <si>
    <t>MOQ</t>
  </si>
  <si>
    <t>Initial Investment</t>
  </si>
  <si>
    <t>Are there several sellers on Ali-Express &amp; Alibaba, Alibaba Wholesale or Marketplace
Allows better price negotiations as well as ensuring you have a back up supplier for your product</t>
  </si>
  <si>
    <t>Can you private label or white label the product easily without extensive manufacturing
Can you get a brand added by the manufacturer or have unique packaging that will separate you from other sellers</t>
  </si>
  <si>
    <t>Yes or No</t>
  </si>
  <si>
    <t>Yes</t>
  </si>
  <si>
    <t>Are you able to get your product within 8 weeks
Avoid products that need extensive manufacturing lead-times as you want to get products to FBA as soon as possible</t>
  </si>
  <si>
    <t>Is Patented or Restricted ?</t>
  </si>
  <si>
    <t>Room to improve the product quality (variations, higher quality, additional options)
More often than not you can get better quality for just a few cents more, ask for additional products they have</t>
  </si>
  <si>
    <t>Can product be bundled, sold as multiples, add bonuses
This is one way of creating a unique product listing so that no other seller can 'jump onto' your listing, also adds value</t>
  </si>
  <si>
    <t>Check Google Trends to ensure there is an upward trend
Google trends provides historical data from a popularity view point, viable products have an upward trend over a period of time</t>
  </si>
  <si>
    <t>Is the product 'review friendly' and not niche specific that only a few people can use it
Product should be user friendly so that virtually anyone can review your product</t>
  </si>
  <si>
    <t>Is the product dull &amp; boring (not a fad, trendy, or fashion product)
The less sexy the better, trendy or hot fashion items do not have the staying power to grow a long term business</t>
  </si>
  <si>
    <t>Are there 8 to 12 bad listings on the First 2 or 3 Pages 
A poor listing is defined as one with Poor Images, Bad Title, Limited Information in Bullet Points and Description</t>
  </si>
  <si>
    <t>National brands or Amazon owned products don't dominate the first page product listings
To try and compete with national brands is virtually impossible, do not try and compete with heavy weight players</t>
  </si>
  <si>
    <t>Item cost + shipping can be procured for less than 30% to 40% of selling price
This the 1/3 + 1/3 + 1/3 rule where 1/3 is product, 1/3 is advertising and 1/3 is margin</t>
  </si>
  <si>
    <t>Actual Percentage</t>
  </si>
  <si>
    <t>TOTAL</t>
  </si>
  <si>
    <t xml:space="preserve">61 to 70 </t>
  </si>
  <si>
    <t>71 to 80</t>
  </si>
  <si>
    <t>81 &amp; Above</t>
  </si>
  <si>
    <t>Score</t>
  </si>
  <si>
    <t>Total Suppliers</t>
  </si>
  <si>
    <t>Build Relationship</t>
  </si>
  <si>
    <t>STATUS</t>
  </si>
  <si>
    <t>Send Initial RFQ (Request for quotation).</t>
  </si>
  <si>
    <t>Build Rapports.</t>
  </si>
  <si>
    <t>Select 3 Best Suppliers.</t>
  </si>
  <si>
    <t>Search for FAB Fees.</t>
  </si>
  <si>
    <t>Search for Duties% (need HTS CODE).</t>
  </si>
  <si>
    <t>Calculate Landing Cost, LC = ((FOB + Shipping + Insurance) * Duties%).</t>
  </si>
  <si>
    <t>Calculate Profit, P = (Est. Sale Price - Landing Cost).</t>
  </si>
  <si>
    <t>Sourcing | 2nd Stage | For The Top 1 Product</t>
  </si>
  <si>
    <t>Prioritize products from Top 1 to Top 5.</t>
  </si>
  <si>
    <t>Request Samples.</t>
  </si>
  <si>
    <t>Ask Top Suppliers about the product design specifications.</t>
  </si>
  <si>
    <t>Ask Top Suppliers about the product testing certificates.</t>
  </si>
  <si>
    <t>… While waiting for the samples</t>
  </si>
  <si>
    <t>Find a Niche Brand Name (open-ended name).</t>
  </si>
  <si>
    <t>Find a Product (Brand) Name.</t>
  </si>
  <si>
    <t>&gt;&gt; Packaging Requirements.</t>
  </si>
  <si>
    <t>&gt;&gt; Customizing Product Packaging.</t>
  </si>
  <si>
    <t>Start Planning Packaging ASAP:</t>
  </si>
  <si>
    <t>Communicate with suppliers.</t>
  </si>
  <si>
    <t>Order competitor products (optional).</t>
  </si>
  <si>
    <t>Form relationships with shipping &amp; inspection companies.</t>
  </si>
  <si>
    <t>… When the samples arrive</t>
  </si>
  <si>
    <t>Product Validation | Fees And Profits</t>
  </si>
  <si>
    <t>Choose Final Supplier.</t>
  </si>
  <si>
    <t>Get Formal Quote.</t>
  </si>
  <si>
    <t>Calculate Amazon FBA Fees</t>
  </si>
  <si>
    <t>Is The Final Product &amp; Profit Are Okay To Go With?</t>
  </si>
  <si>
    <t>&gt;&gt;&gt; If so, get a Barcode (EAN).</t>
  </si>
  <si>
    <t>&gt;&gt;&gt; Else, repeat from Milestone 4 with the next product on your Top 5 list.</t>
  </si>
  <si>
    <t>Company Formation</t>
  </si>
  <si>
    <t>Set up the Company.</t>
  </si>
  <si>
    <t>Set up the Company Bank Account.</t>
  </si>
  <si>
    <t>Get Accountant.</t>
  </si>
  <si>
    <t>Research Product Liability Insurance.</t>
  </si>
  <si>
    <t>Get EORI Number.</t>
  </si>
  <si>
    <t>Amazon Seller Account Creation | FBA Set Up</t>
  </si>
  <si>
    <t>Set up an Amazon Seller Account.</t>
  </si>
  <si>
    <t>Add FBA to your account.</t>
  </si>
  <si>
    <t>Create a Basic Product Listing.</t>
  </si>
  <si>
    <t>Get FNSKU.</t>
  </si>
  <si>
    <t>Branding | Realization</t>
  </si>
  <si>
    <t>Contact Designer &amp; get Logo</t>
  </si>
  <si>
    <t>Contact Designer &amp; get package designed</t>
  </si>
  <si>
    <t>Create a Master Budget.</t>
  </si>
  <si>
    <t>Get a 30/70 Payment Plan.</t>
  </si>
  <si>
    <t>Select Supplier Inspection.</t>
  </si>
  <si>
    <t>Send Payment.</t>
  </si>
  <si>
    <t>Send Logo &amp; Package Design (with EAN &amp; FNSKU).</t>
  </si>
  <si>
    <t>… When production starts</t>
  </si>
  <si>
    <t>Get Photos.</t>
  </si>
  <si>
    <t>Get Graphic Designed Photos.</t>
  </si>
  <si>
    <t>Reverse ASIN Search.</t>
  </si>
  <si>
    <t>Keyword Research.</t>
  </si>
  <si>
    <t>Get Optimized Title.</t>
  </si>
  <si>
    <t>Get Optimized Description.</t>
  </si>
  <si>
    <t>Get Optimized Bullet Points.</t>
  </si>
  <si>
    <t>Get Optimized Backend Keywords.</t>
  </si>
  <si>
    <t>Create Listing.</t>
  </si>
  <si>
    <t>Create Amazon PPC Automatic Campaign.</t>
  </si>
  <si>
    <t>Create Amazon PPC Manual Campaign.</t>
  </si>
  <si>
    <t>Set Up Auto-Responder.</t>
  </si>
  <si>
    <t>Create Coupon Code Campaign (search 3rd party services).</t>
  </si>
  <si>
    <t>… When production ends</t>
  </si>
  <si>
    <t>Confirm End Of Production.</t>
  </si>
  <si>
    <t>Get Shipment Dimensions From Supplier.</t>
  </si>
  <si>
    <t>Create Shipping Plan in Amazon Seller Account.</t>
  </si>
  <si>
    <t>Print Labels &amp; Send to Supplier.</t>
  </si>
  <si>
    <t>Request Product Inspection (inspection company from milestone 7).</t>
  </si>
  <si>
    <t>Request Tracking ID #.</t>
  </si>
  <si>
    <t>Pay Customs Duty and VAT Upon Arrivals.</t>
  </si>
  <si>
    <t>Wait For Amazon To Receive Delivery.</t>
  </si>
  <si>
    <t>… When shipment received by Amazon warehouse</t>
  </si>
  <si>
    <t>Launching</t>
  </si>
  <si>
    <t>Turn on PPC Campaigns.</t>
  </si>
  <si>
    <t>Turn on 3rd party Campaigns (coupon code, discounts &amp; others).</t>
  </si>
  <si>
    <t>Monitor BSR Rankings.</t>
  </si>
  <si>
    <t>Optimization</t>
  </si>
  <si>
    <t>Wait 1-2 weeks for data.</t>
  </si>
  <si>
    <t>Pull Search Term Report after Launch.</t>
  </si>
  <si>
    <t>Delete Keywords that don't Make Money.</t>
  </si>
  <si>
    <t>Create a New Manual Campaign.</t>
  </si>
  <si>
    <t>Optimize PPC Campaigns.</t>
  </si>
  <si>
    <t>Maintenance &amp; Inventory</t>
  </si>
  <si>
    <t>Track Customer Reviews.</t>
  </si>
  <si>
    <t>Track Inventory.</t>
  </si>
  <si>
    <t>Track Profits.</t>
  </si>
  <si>
    <t>Scale PPC.</t>
  </si>
  <si>
    <t>Use Social Media For Added Exposure.</t>
  </si>
  <si>
    <t>Continue Optimizing Product Page.</t>
  </si>
  <si>
    <t>Milestone Status</t>
  </si>
  <si>
    <t>Unscheduled</t>
  </si>
  <si>
    <t>Scheduled</t>
  </si>
  <si>
    <t>Accomplished</t>
  </si>
  <si>
    <t>Task Status</t>
  </si>
  <si>
    <t>In progress</t>
  </si>
  <si>
    <t>51 to 60</t>
  </si>
  <si>
    <t>No</t>
  </si>
  <si>
    <t>Sales Price</t>
  </si>
  <si>
    <t>min</t>
  </si>
  <si>
    <t>max</t>
  </si>
  <si>
    <t>Sandard-sized</t>
  </si>
  <si>
    <t>longest side</t>
  </si>
  <si>
    <t>median side</t>
  </si>
  <si>
    <t>shortest side</t>
  </si>
  <si>
    <t>Weight</t>
  </si>
  <si>
    <t>lb</t>
  </si>
  <si>
    <t>kg</t>
  </si>
  <si>
    <t>Rank</t>
  </si>
  <si>
    <t>Sweet Spot BSR</t>
  </si>
  <si>
    <t>Min BSR</t>
  </si>
  <si>
    <t>Max BSR</t>
  </si>
  <si>
    <t>keywords Volumes</t>
  </si>
  <si>
    <t>Top 5 product keywords</t>
  </si>
  <si>
    <t>Top 3 product keywords</t>
  </si>
  <si>
    <t>per month</t>
  </si>
  <si>
    <t>Estimated Sales</t>
  </si>
  <si>
    <t>Total Page 1 Esti. Sales</t>
  </si>
  <si>
    <t>Total Top 10 Esti. Sales</t>
  </si>
  <si>
    <t xml:space="preserve">Revenue </t>
  </si>
  <si>
    <t>Max Total Page 1 Esti. Revenue</t>
  </si>
  <si>
    <t>Min Total Page 1 Esti. Revenue</t>
  </si>
  <si>
    <t>Max competitors for the main keyword</t>
  </si>
  <si>
    <t>€</t>
  </si>
  <si>
    <t>$</t>
  </si>
  <si>
    <t>£</t>
  </si>
  <si>
    <t>Currencies</t>
  </si>
  <si>
    <t>Size metrics</t>
  </si>
  <si>
    <t>cm</t>
  </si>
  <si>
    <t>Weight metrics</t>
  </si>
  <si>
    <t>Max total reviews (&gt;= 4 stars) for Top 5 sellers</t>
  </si>
  <si>
    <t># of products</t>
  </si>
  <si>
    <t>Max reviews for Powersellers (per seller)</t>
  </si>
  <si>
    <t># of reviews</t>
  </si>
  <si>
    <t># competitors</t>
  </si>
  <si>
    <t>Min reviews for at least [X] products on page 1</t>
  </si>
  <si>
    <t>Max reviews for at least [Y] products in the Top 10 sellers (per product)</t>
  </si>
  <si>
    <t>[X] =</t>
  </si>
  <si>
    <t>[Y] =</t>
  </si>
  <si>
    <t># of Powersellers</t>
  </si>
  <si>
    <t>Product is not - liquid, glass, easily breakable, hazardous, ingested by humans, complex to use
Multiple Pieces or Boxes.  Battery Operated or Electronic</t>
  </si>
  <si>
    <t>PRODUCT DATA</t>
  </si>
  <si>
    <t>Color Score Rules</t>
  </si>
  <si>
    <t>&lt; 50</t>
  </si>
  <si>
    <t>No Way</t>
  </si>
  <si>
    <t>Good Product</t>
  </si>
  <si>
    <t>Winner Product</t>
  </si>
  <si>
    <t>Super Product</t>
  </si>
  <si>
    <t>Risky</t>
  </si>
  <si>
    <t>Please follow the instructions below in order to fully benefit from the tools in this document.</t>
  </si>
  <si>
    <t>Thanks for downloading our guide. We hope you will find it useful.</t>
  </si>
  <si>
    <t>Standard</t>
  </si>
  <si>
    <t>Currency &amp; Metrics</t>
  </si>
  <si>
    <t>Select Your Currency</t>
  </si>
  <si>
    <t>Select Your Size Metric</t>
  </si>
  <si>
    <t>Select Your Weight Metric</t>
  </si>
  <si>
    <t>Reviews</t>
  </si>
  <si>
    <t>&gt;&gt;&gt; Read the checklist and familiarize yourself with its steps</t>
  </si>
  <si>
    <t>IMPORTANT NOTE
All of the criteria and parameters that you will find in the tools in this guide are industry best practices.
These are not fixed rules but guidelines.</t>
  </si>
  <si>
    <t>TIP
When you are in front of new information, google what it means.</t>
  </si>
  <si>
    <t>TIP
Don't fall for analysis paralysis, follow the guide! with more practice and learning you will be able to set your own rules of the game.</t>
  </si>
  <si>
    <t xml:space="preserve">Copyright © 2021 All rights reserved. No part of this publication may be reproduced, distributed, or transmitted in any form or by any means, including photocopying, recording, or other electronic or mechanical methods, without the prior written permission of the publisher, except in the case of brief quotations embodied in critical reviews and certain other non-commercial uses permitted by copyright law. For permission requests, write to the publisher, addressed “Attention: Permissions Coordinator,” at this address: contact@fennex.agency. </t>
  </si>
  <si>
    <t xml:space="preserve">NOTE
Each step of the process will be the subject of a future article on our blog. Keep informed!
Soon we'll be releasing more tools to help for each step of the process.
</t>
  </si>
  <si>
    <t>&gt;&gt;&gt; Determine which step of the process you are currently in, then start with the next (missing) step on the list</t>
  </si>
  <si>
    <t>&gt;&gt;&gt; For product research, you have 2 tools. One for the preselection of candidate products, and the second for the selection of winning products.</t>
  </si>
  <si>
    <t>COMMENTS</t>
  </si>
  <si>
    <t>Amazon fees are not more than 40% of the cost of your product (due to size or weight)
Use either the FBA calculator to determine this</t>
  </si>
  <si>
    <t>Have the top 5 products remained stable with their BSR over the past 3 months
Stability show continuous sales</t>
  </si>
  <si>
    <t>Have the top 5 products remained stable with their price over the past 3 months
Stability show continuous sales</t>
  </si>
  <si>
    <t>&gt;&gt;&gt; The table on the right contains all the criteria to evaluate for the pre selected products (from milestone 2)</t>
  </si>
  <si>
    <t>&gt;&gt;&gt; The table on the left is designed to record the data collected on each preselected product</t>
  </si>
  <si>
    <t>&gt;&gt;&gt; The control parameters must be configured in [TOOL CONFIGURATION]</t>
  </si>
  <si>
    <t>&gt;&gt;&gt; The preconfigured settings are for the US market (amazon.com)</t>
  </si>
  <si>
    <t>&gt;&gt;&gt; It's a 200 point system, the higher the score the better the product.</t>
  </si>
  <si>
    <t>&gt;&gt;&gt; The table on the right contains all the criteria to evaluate for the selected Top 5 products (from milestone 3)</t>
  </si>
  <si>
    <t>&gt;&gt;&gt; The table on the left is designed to record the data collected on each selected product</t>
  </si>
  <si>
    <t>&gt;&gt;&gt; It's used to set up the [PRODUCT PRESELECTION] tool.</t>
  </si>
  <si>
    <t>&gt;&gt;&gt; Use the yellow boxes to change settings</t>
  </si>
  <si>
    <t>&gt;&gt;&gt; Data must be entered in the yellow boxes</t>
  </si>
  <si>
    <t>&gt;&gt;&gt; How To Use [TOOL CONFIGURATION]</t>
  </si>
  <si>
    <t>&gt;&gt;&gt; The process is divided into milestones, and each milestone has its own tasks</t>
  </si>
  <si>
    <t>&gt;&gt;&gt; Milestones and tasks have a status that you can assign to them when you start working on each item</t>
  </si>
  <si>
    <t>&gt;&gt;&gt; A milestone can be Unscheduled, Scheduled (when its 1st task started) and Accomplished (when all its tasks are done)</t>
  </si>
  <si>
    <t>&gt;&gt;&gt; A task can be Not started, In progress, or Completed </t>
  </si>
  <si>
    <t>&gt;&gt;&gt; You can write des notes in the comment box</t>
  </si>
  <si>
    <t>IMPORTANT NOTE
Eliminate before investigate ! don’t waste your time on non-promising product!
(Any Score Above 150 Warrants More Investigation)</t>
  </si>
  <si>
    <t>Main Category</t>
  </si>
  <si>
    <t>Sub Category</t>
  </si>
  <si>
    <t>B08CD21T5Q</t>
  </si>
  <si>
    <t>Tools &amp; Home Improvement</t>
  </si>
  <si>
    <t>in</t>
  </si>
  <si>
    <t>0,75</t>
  </si>
  <si>
    <t>Title Keyword</t>
  </si>
  <si>
    <t>Hammer Multitool</t>
  </si>
  <si>
    <t>Power &amp; Hand Tools›Hand Tools›Multitools &amp; Accessories›Multitools</t>
  </si>
  <si>
    <t>ASIN (example)</t>
  </si>
  <si>
    <t>Listing Quality
Do the product have listings that can be improved?</t>
  </si>
  <si>
    <t>&gt;&gt;&gt; How To Use [FBA WORKFLOW MANAGEMENT] Tool</t>
  </si>
  <si>
    <t>&gt;&gt;&gt; To configure the [FBA PRODUCT PRE-SELECTION 50] tool use &gt;&gt;&gt; [TOOL CONFIGURATION]</t>
  </si>
  <si>
    <t>&gt;&gt;&gt; How To Use [FBA PRODUCTS PRE-SELECTION 50]</t>
  </si>
  <si>
    <t>&gt;&gt;&gt; How To Use [FBA PRODUCTS SELECTION 5]</t>
  </si>
  <si>
    <t>Niche Market Brainstorming</t>
  </si>
  <si>
    <t>Niche Audience Brainstorming</t>
  </si>
  <si>
    <t>Problem and Solution Brainstorming</t>
  </si>
  <si>
    <t>Keyword Validation</t>
  </si>
  <si>
    <t>Competition Analyses</t>
  </si>
  <si>
    <t>Set Product Research Criteria</t>
  </si>
  <si>
    <t>Generate Product List Idea</t>
  </si>
  <si>
    <t>Gather product data</t>
  </si>
  <si>
    <t>Do 1-week Product Tracking (optional)</t>
  </si>
  <si>
    <t>Identify Product Opportunities</t>
  </si>
  <si>
    <t>Find Product Suppliers</t>
  </si>
  <si>
    <t>Identify product differentiators</t>
  </si>
  <si>
    <t>Analyze The Competition</t>
  </si>
  <si>
    <t>Check Estimated ROI (Return On Investment)</t>
  </si>
  <si>
    <t>AMAZON FBA PROCESS</t>
  </si>
  <si>
    <t>Niche Market Research</t>
  </si>
  <si>
    <t>To-Do</t>
  </si>
  <si>
    <t>Done</t>
  </si>
  <si>
    <t>Percentage Fees  
compared to cost of item</t>
  </si>
  <si>
    <t>Number of bad listings 
on first 3 pages</t>
  </si>
  <si>
    <t>How long will it take 
to get Product</t>
  </si>
  <si>
    <t>For more information, check out our article Fulfillment By Amazon (FBA): The Definitive Guide [18 Milestones To Go From Zero To Hero]</t>
  </si>
  <si>
    <t>Related Article: How To Do Niche Market Research To Find Profitable Niche Businesses</t>
  </si>
  <si>
    <t>Amazon FBA Product Research, How To Find Profitable Products For Your Amazon FBA Seller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</si>
</sst>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quot;$&quot;* #,##0.00_-;_-&quot;$&quot;* &quot;-&quot;??_-;_-@"/>
  </numFmts>
  <fonts count="42">
    <font>
      <sz val="11"/>
      <color theme="1"/>
      <name val="Calibri"/>
      <family val="2"/>
      <scheme val="minor"/>
    </font>
    <font>
      <sz val="11"/>
      <color rgb="FFFF0000"/>
      <name val="Calibri"/>
      <family val="2"/>
      <scheme val="minor"/>
    </font>
    <font>
      <b/>
      <sz val="18"/>
      <color theme="1"/>
      <name val="Calibri"/>
      <family val="2"/>
      <scheme val="minor"/>
    </font>
    <font>
      <b/>
      <sz val="11"/>
      <color rgb="FFFF0000"/>
      <name val="Calibri"/>
      <family val="2"/>
      <scheme val="minor"/>
    </font>
    <font>
      <b/>
      <sz val="14"/>
      <color rgb="FF000000"/>
      <name val="Calibri"/>
      <family val="2"/>
      <scheme val="minor"/>
    </font>
    <font>
      <b/>
      <sz val="14"/>
      <color rgb="FFFF0000"/>
      <name val="Calibri"/>
      <family val="2"/>
      <scheme val="minor"/>
    </font>
    <font>
      <b/>
      <sz val="48"/>
      <color rgb="FFFEC109"/>
      <name val="Calibri"/>
      <family val="2"/>
      <scheme val="minor"/>
    </font>
    <font>
      <sz val="12"/>
      <name val="Calibri"/>
      <family val="2"/>
    </font>
    <font>
      <b/>
      <sz val="18"/>
      <color theme="0"/>
      <name val="Calibri"/>
      <family val="2"/>
      <scheme val="minor"/>
    </font>
    <font>
      <b/>
      <sz val="12"/>
      <color rgb="FF000000"/>
      <name val="Calibri"/>
      <family val="2"/>
      <scheme val="minor"/>
    </font>
    <font>
      <b/>
      <sz val="12"/>
      <color theme="1"/>
      <name val="Calibri"/>
      <family val="2"/>
      <scheme val="minor"/>
    </font>
    <font>
      <u/>
      <sz val="11"/>
      <color theme="10"/>
      <name val="Calibri"/>
      <family val="2"/>
      <scheme val="minor"/>
    </font>
    <font>
      <sz val="12"/>
      <color rgb="FF000000"/>
      <name val="Short Stack"/>
    </font>
    <font>
      <sz val="48"/>
      <color rgb="FF000000"/>
      <name val="Arial"/>
      <family val="2"/>
    </font>
    <font>
      <sz val="36"/>
      <color rgb="FFFEC109"/>
      <name val="Arial"/>
      <family val="2"/>
    </font>
    <font>
      <sz val="12"/>
      <color rgb="FF000000"/>
      <name val="Arial"/>
      <family val="2"/>
    </font>
    <font>
      <sz val="12"/>
      <color theme="1"/>
      <name val="Arial"/>
      <family val="2"/>
    </font>
    <font>
      <b/>
      <sz val="20"/>
      <name val="Arial"/>
      <family val="2"/>
    </font>
    <font>
      <sz val="20"/>
      <color rgb="FF000000"/>
      <name val="Arial"/>
      <family val="2"/>
    </font>
    <font>
      <sz val="8"/>
      <color rgb="FF000000"/>
      <name val="Arial"/>
      <family val="2"/>
    </font>
    <font>
      <b/>
      <i/>
      <sz val="11"/>
      <color theme="1"/>
      <name val="Calibri"/>
      <family val="2"/>
      <scheme val="minor"/>
    </font>
    <font>
      <sz val="16"/>
      <color rgb="FF000000"/>
      <name val="Arial"/>
      <family val="2"/>
    </font>
    <font>
      <b/>
      <sz val="12"/>
      <name val="Calibri"/>
      <family val="2"/>
      <scheme val="minor"/>
    </font>
    <font>
      <u/>
      <sz val="12"/>
      <color rgb="FF000000"/>
      <name val="Arial"/>
      <family val="2"/>
    </font>
    <font>
      <b/>
      <sz val="16"/>
      <color theme="0"/>
      <name val="Calibri"/>
      <family val="2"/>
      <scheme val="minor"/>
    </font>
    <font>
      <sz val="12"/>
      <color theme="1"/>
      <name val="Calibri"/>
      <family val="2"/>
      <scheme val="minor"/>
    </font>
    <font>
      <sz val="16"/>
      <color theme="0"/>
      <name val="Arial"/>
      <family val="2"/>
    </font>
    <font>
      <b/>
      <sz val="11"/>
      <color theme="1"/>
      <name val="Calibri"/>
      <family val="2"/>
      <scheme val="minor"/>
    </font>
    <font>
      <b/>
      <i/>
      <sz val="20"/>
      <color rgb="FF000000"/>
      <name val="Arial"/>
      <family val="2"/>
    </font>
    <font>
      <sz val="16"/>
      <color theme="1"/>
      <name val="Calibri"/>
      <family val="2"/>
      <scheme val="minor"/>
    </font>
    <font>
      <b/>
      <sz val="22"/>
      <color theme="1"/>
      <name val="Calibri"/>
      <family val="2"/>
      <scheme val="minor"/>
    </font>
    <font>
      <b/>
      <i/>
      <sz val="26"/>
      <color theme="1"/>
      <name val="Calibri"/>
      <family val="2"/>
      <scheme val="minor"/>
    </font>
    <font>
      <b/>
      <sz val="14"/>
      <color theme="0"/>
      <name val="Calibri"/>
      <family val="2"/>
      <scheme val="minor"/>
    </font>
    <font>
      <b/>
      <sz val="12"/>
      <color theme="0"/>
      <name val="Calibri"/>
      <family val="2"/>
      <scheme val="minor"/>
    </font>
    <font>
      <i/>
      <sz val="11"/>
      <color theme="1"/>
      <name val="Calibri"/>
      <family val="2"/>
      <scheme val="minor"/>
    </font>
    <font>
      <b/>
      <sz val="10"/>
      <color theme="0"/>
      <name val="Calibri"/>
      <family val="2"/>
      <scheme val="minor"/>
    </font>
    <font>
      <sz val="12"/>
      <name val="Calibri"/>
      <family val="2"/>
      <scheme val="minor"/>
    </font>
    <font>
      <sz val="11"/>
      <color rgb="FF000000"/>
      <name val="Calibri"/>
      <family val="2"/>
      <scheme val="minor"/>
    </font>
    <font>
      <b/>
      <sz val="28"/>
      <color rgb="FFFEC109"/>
      <name val="Calibri"/>
      <family val="2"/>
      <scheme val="minor"/>
    </font>
    <font>
      <sz val="10"/>
      <color theme="1"/>
      <name val="Arial"/>
      <family val="2"/>
    </font>
    <font>
      <sz val="14"/>
      <color rgb="FF000000"/>
      <name val="Arial"/>
      <family val="2"/>
    </font>
    <font>
      <b/>
      <i/>
      <u/>
      <sz val="11"/>
      <color theme="10"/>
      <name val="Calibri"/>
      <family val="2"/>
      <scheme val="minor"/>
    </font>
  </fonts>
  <fills count="6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FF"/>
        <bgColor rgb="FFFFFFFF"/>
      </patternFill>
    </fill>
    <fill>
      <patternFill patternType="solid">
        <fgColor theme="1" tint="0.34998626667073579"/>
        <bgColor rgb="FFFFFFFF"/>
      </patternFill>
    </fill>
    <fill>
      <patternFill patternType="solid">
        <fgColor rgb="FF000000"/>
        <bgColor rgb="FF000000"/>
      </patternFill>
    </fill>
    <fill>
      <patternFill patternType="solid">
        <fgColor theme="0" tint="-0.34998626667073579"/>
        <bgColor rgb="FFFFFFFF"/>
      </patternFill>
    </fill>
    <fill>
      <patternFill patternType="solid">
        <fgColor theme="0" tint="-0.34998626667073579"/>
        <bgColor indexed="64"/>
      </patternFill>
    </fill>
    <fill>
      <patternFill patternType="solid">
        <fgColor theme="5" tint="0.39997558519241921"/>
        <bgColor indexed="64"/>
      </patternFill>
    </fill>
    <fill>
      <patternFill patternType="solid">
        <fgColor theme="5" tint="0.39997558519241921"/>
        <bgColor rgb="FFFEC109"/>
      </patternFill>
    </fill>
    <fill>
      <patternFill patternType="solid">
        <fgColor theme="5" tint="0.39997558519241921"/>
        <bgColor rgb="FFFFFFFF"/>
      </patternFill>
    </fill>
    <fill>
      <patternFill patternType="solid">
        <fgColor theme="5" tint="0.59999389629810485"/>
        <bgColor rgb="FFFEC109"/>
      </patternFill>
    </fill>
    <fill>
      <patternFill patternType="solid">
        <fgColor theme="5" tint="0.59999389629810485"/>
        <bgColor rgb="FFFFFFFF"/>
      </patternFill>
    </fill>
    <fill>
      <patternFill patternType="solid">
        <fgColor theme="5" tint="0.79998168889431442"/>
        <bgColor indexed="64"/>
      </patternFill>
    </fill>
    <fill>
      <patternFill patternType="solid">
        <fgColor theme="5" tint="0.79998168889431442"/>
        <bgColor rgb="FFFEC109"/>
      </patternFill>
    </fill>
    <fill>
      <patternFill patternType="solid">
        <fgColor theme="5" tint="0.79998168889431442"/>
        <bgColor rgb="FFFFFFFF"/>
      </patternFill>
    </fill>
    <fill>
      <patternFill patternType="solid">
        <fgColor theme="7" tint="0.79998168889431442"/>
        <bgColor indexed="64"/>
      </patternFill>
    </fill>
    <fill>
      <patternFill patternType="solid">
        <fgColor theme="7" tint="0.79998168889431442"/>
        <bgColor rgb="FFFEC109"/>
      </patternFill>
    </fill>
    <fill>
      <patternFill patternType="solid">
        <fgColor theme="7" tint="0.79998168889431442"/>
        <bgColor rgb="FFFFFFFF"/>
      </patternFill>
    </fill>
    <fill>
      <patternFill patternType="solid">
        <fgColor theme="7" tint="0.59999389629810485"/>
        <bgColor indexed="64"/>
      </patternFill>
    </fill>
    <fill>
      <patternFill patternType="solid">
        <fgColor theme="7" tint="0.59999389629810485"/>
        <bgColor rgb="FFFEC109"/>
      </patternFill>
    </fill>
    <fill>
      <patternFill patternType="solid">
        <fgColor theme="7" tint="0.59999389629810485"/>
        <bgColor rgb="FFFFFFFF"/>
      </patternFill>
    </fill>
    <fill>
      <patternFill patternType="solid">
        <fgColor theme="9" tint="0.59999389629810485"/>
        <bgColor indexed="64"/>
      </patternFill>
    </fill>
    <fill>
      <patternFill patternType="solid">
        <fgColor theme="9" tint="0.59999389629810485"/>
        <bgColor rgb="FFFEC109"/>
      </patternFill>
    </fill>
    <fill>
      <patternFill patternType="solid">
        <fgColor theme="9" tint="0.59999389629810485"/>
        <bgColor rgb="FFFFFFFF"/>
      </patternFill>
    </fill>
    <fill>
      <patternFill patternType="solid">
        <fgColor theme="9" tint="0.39997558519241921"/>
        <bgColor indexed="64"/>
      </patternFill>
    </fill>
    <fill>
      <patternFill patternType="solid">
        <fgColor theme="9" tint="0.39997558519241921"/>
        <bgColor rgb="FFFEC109"/>
      </patternFill>
    </fill>
    <fill>
      <patternFill patternType="solid">
        <fgColor theme="9" tint="0.39997558519241921"/>
        <bgColor rgb="FFFFFFFF"/>
      </patternFill>
    </fill>
    <fill>
      <patternFill patternType="solid">
        <fgColor theme="4" tint="0.39997558519241921"/>
        <bgColor indexed="64"/>
      </patternFill>
    </fill>
    <fill>
      <patternFill patternType="solid">
        <fgColor theme="4" tint="0.39997558519241921"/>
        <bgColor rgb="FFFEC109"/>
      </patternFill>
    </fill>
    <fill>
      <patternFill patternType="solid">
        <fgColor theme="4" tint="0.39997558519241921"/>
        <bgColor rgb="FFFFFFFF"/>
      </patternFill>
    </fill>
    <fill>
      <patternFill patternType="solid">
        <fgColor theme="4" tint="0.59999389629810485"/>
        <bgColor rgb="FFFEC109"/>
      </patternFill>
    </fill>
    <fill>
      <patternFill patternType="solid">
        <fgColor theme="4" tint="0.59999389629810485"/>
        <bgColor rgb="FFFFFFFF"/>
      </patternFill>
    </fill>
    <fill>
      <patternFill patternType="solid">
        <fgColor theme="7" tint="0.39997558519241921"/>
        <bgColor indexed="64"/>
      </patternFill>
    </fill>
    <fill>
      <patternFill patternType="solid">
        <fgColor theme="7" tint="0.39997558519241921"/>
        <bgColor rgb="FFFEC109"/>
      </patternFill>
    </fill>
    <fill>
      <patternFill patternType="solid">
        <fgColor theme="7" tint="0.39997558519241921"/>
        <bgColor rgb="FFFFFFFF"/>
      </patternFill>
    </fill>
    <fill>
      <patternFill patternType="solid">
        <fgColor rgb="FFBFBFBF"/>
        <bgColor rgb="FFBFBFBF"/>
      </patternFill>
    </fill>
    <fill>
      <patternFill patternType="solid">
        <fgColor theme="5" tint="0.79998168889431442"/>
        <bgColor rgb="FFFFFF00"/>
      </patternFill>
    </fill>
    <fill>
      <patternFill patternType="solid">
        <fgColor theme="5" tint="0.79998168889431442"/>
        <bgColor rgb="FFBFBFBF"/>
      </patternFill>
    </fill>
    <fill>
      <patternFill patternType="solid">
        <fgColor rgb="FFF2F2F2"/>
        <bgColor rgb="FFF2F2F2"/>
      </patternFill>
    </fill>
    <fill>
      <patternFill patternType="solid">
        <fgColor theme="9" tint="0.79998168889431442"/>
        <bgColor rgb="FFFFFF00"/>
      </patternFill>
    </fill>
    <fill>
      <patternFill patternType="solid">
        <fgColor theme="9" tint="0.79998168889431442"/>
        <bgColor rgb="FFBFBFBF"/>
      </patternFill>
    </fill>
    <fill>
      <patternFill patternType="solid">
        <fgColor theme="7" tint="0.79998168889431442"/>
        <bgColor rgb="FFFFFF00"/>
      </patternFill>
    </fill>
    <fill>
      <patternFill patternType="solid">
        <fgColor theme="7" tint="0.79998168889431442"/>
        <bgColor rgb="FFBFBFBF"/>
      </patternFill>
    </fill>
    <fill>
      <patternFill patternType="solid">
        <fgColor theme="4" tint="0.79998168889431442"/>
        <bgColor rgb="FFFFFF00"/>
      </patternFill>
    </fill>
    <fill>
      <patternFill patternType="solid">
        <fgColor theme="4" tint="0.79998168889431442"/>
        <bgColor rgb="FFBFBFBF"/>
      </patternFill>
    </fill>
    <fill>
      <patternFill patternType="solid">
        <fgColor rgb="FFFF0000"/>
        <bgColor rgb="FFFF0000"/>
      </patternFill>
    </fill>
    <fill>
      <patternFill patternType="solid">
        <fgColor rgb="FF92D050"/>
        <bgColor indexed="64"/>
      </patternFill>
    </fill>
    <fill>
      <patternFill patternType="solid">
        <fgColor rgb="FFFFFAF8"/>
        <bgColor indexed="64"/>
      </patternFill>
    </fill>
    <fill>
      <patternFill patternType="solid">
        <fgColor rgb="FFF65C4D"/>
        <bgColor indexed="64"/>
      </patternFill>
    </fill>
    <fill>
      <patternFill patternType="solid">
        <fgColor rgb="FFFF7C5D"/>
        <bgColor indexed="64"/>
      </patternFill>
    </fill>
    <fill>
      <patternFill patternType="solid">
        <fgColor rgb="FFFBBAB3"/>
        <bgColor indexed="64"/>
      </patternFill>
    </fill>
    <fill>
      <patternFill patternType="solid">
        <fgColor rgb="FFFBBAB3"/>
        <bgColor rgb="FFBFBFBF"/>
      </patternFill>
    </fill>
    <fill>
      <patternFill patternType="solid">
        <fgColor rgb="FFFFFF00"/>
        <bgColor rgb="FFFFFFFF"/>
      </patternFill>
    </fill>
    <fill>
      <patternFill patternType="solid">
        <fgColor rgb="FFFF0000"/>
        <bgColor indexed="64"/>
      </patternFill>
    </fill>
    <fill>
      <patternFill patternType="solid">
        <fgColor rgb="FFFF7C5D"/>
        <bgColor rgb="FFD8D8D8"/>
      </patternFill>
    </fill>
    <fill>
      <patternFill patternType="solid">
        <fgColor rgb="FFFFC000"/>
        <bgColor rgb="FFF79646"/>
      </patternFill>
    </fill>
    <fill>
      <patternFill patternType="solid">
        <fgColor rgb="FF92D050"/>
        <bgColor rgb="FF548DD4"/>
      </patternFill>
    </fill>
    <fill>
      <patternFill patternType="solid">
        <fgColor rgb="FF00B0F0"/>
        <bgColor rgb="FF85F71E"/>
      </patternFill>
    </fill>
    <fill>
      <patternFill patternType="solid">
        <fgColor rgb="FFF65C4D"/>
        <bgColor rgb="FF000000"/>
      </patternFill>
    </fill>
    <fill>
      <patternFill patternType="solid">
        <fgColor theme="4" tint="0.79998168889431442"/>
        <bgColor indexed="64"/>
      </patternFill>
    </fill>
    <fill>
      <patternFill patternType="solid">
        <fgColor rgb="FFFF7C5D"/>
        <bgColor rgb="FFFFFFFF"/>
      </patternFill>
    </fill>
    <fill>
      <patternFill patternType="solid">
        <fgColor theme="0"/>
        <bgColor indexed="64"/>
      </patternFill>
    </fill>
  </fills>
  <borders count="117">
    <border>
      <left/>
      <right/>
      <top/>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indexed="64"/>
      </left>
      <right style="thick">
        <color indexed="64"/>
      </right>
      <top style="thick">
        <color indexed="64"/>
      </top>
      <bottom style="thick">
        <color indexed="64"/>
      </bottom>
      <diagonal/>
    </border>
    <border>
      <left style="thick">
        <color indexed="64"/>
      </left>
      <right style="mediumDashDot">
        <color auto="1"/>
      </right>
      <top style="thick">
        <color indexed="64"/>
      </top>
      <bottom style="mediumDashDot">
        <color auto="1"/>
      </bottom>
      <diagonal/>
    </border>
    <border>
      <left style="thick">
        <color indexed="64"/>
      </left>
      <right style="mediumDashDot">
        <color auto="1"/>
      </right>
      <top style="mediumDashDot">
        <color auto="1"/>
      </top>
      <bottom style="mediumDashDot">
        <color auto="1"/>
      </bottom>
      <diagonal/>
    </border>
    <border>
      <left style="thick">
        <color indexed="64"/>
      </left>
      <right style="mediumDashDot">
        <color auto="1"/>
      </right>
      <top style="mediumDashDot">
        <color auto="1"/>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style="mediumDashed">
        <color indexed="64"/>
      </bottom>
      <diagonal/>
    </border>
    <border>
      <left style="thick">
        <color indexed="64"/>
      </left>
      <right style="medium">
        <color indexed="64"/>
      </right>
      <top style="thick">
        <color indexed="64"/>
      </top>
      <bottom style="mediumDashed">
        <color indexed="64"/>
      </bottom>
      <diagonal/>
    </border>
    <border>
      <left/>
      <right/>
      <top style="thick">
        <color indexed="64"/>
      </top>
      <bottom style="mediumDashed">
        <color indexed="64"/>
      </bottom>
      <diagonal/>
    </border>
    <border>
      <left/>
      <right style="thick">
        <color indexed="64"/>
      </right>
      <top style="thick">
        <color indexed="64"/>
      </top>
      <bottom style="mediumDashed">
        <color indexed="64"/>
      </bottom>
      <diagonal/>
    </border>
    <border>
      <left style="thick">
        <color indexed="64"/>
      </left>
      <right style="thick">
        <color indexed="64"/>
      </right>
      <top style="mediumDashed">
        <color indexed="64"/>
      </top>
      <bottom style="mediumDashed">
        <color indexed="64"/>
      </bottom>
      <diagonal/>
    </border>
    <border>
      <left style="thick">
        <color indexed="64"/>
      </left>
      <right style="medium">
        <color indexed="64"/>
      </right>
      <top style="mediumDashed">
        <color indexed="64"/>
      </top>
      <bottom style="mediumDashed">
        <color indexed="64"/>
      </bottom>
      <diagonal/>
    </border>
    <border>
      <left/>
      <right/>
      <top style="mediumDashed">
        <color indexed="64"/>
      </top>
      <bottom style="mediumDashed">
        <color indexed="64"/>
      </bottom>
      <diagonal/>
    </border>
    <border>
      <left/>
      <right style="thick">
        <color indexed="64"/>
      </right>
      <top style="mediumDashed">
        <color indexed="64"/>
      </top>
      <bottom style="mediumDashed">
        <color indexed="64"/>
      </bottom>
      <diagonal/>
    </border>
    <border>
      <left style="thick">
        <color indexed="64"/>
      </left>
      <right style="thick">
        <color indexed="64"/>
      </right>
      <top style="mediumDashed">
        <color indexed="64"/>
      </top>
      <bottom style="thick">
        <color indexed="64"/>
      </bottom>
      <diagonal/>
    </border>
    <border>
      <left style="thick">
        <color indexed="64"/>
      </left>
      <right style="medium">
        <color indexed="64"/>
      </right>
      <top style="mediumDashed">
        <color indexed="64"/>
      </top>
      <bottom style="thick">
        <color indexed="64"/>
      </bottom>
      <diagonal/>
    </border>
    <border>
      <left/>
      <right/>
      <top style="mediumDashed">
        <color indexed="64"/>
      </top>
      <bottom style="thick">
        <color indexed="64"/>
      </bottom>
      <diagonal/>
    </border>
    <border>
      <left/>
      <right style="thick">
        <color indexed="64"/>
      </right>
      <top style="mediumDashed">
        <color indexed="64"/>
      </top>
      <bottom style="thick">
        <color indexed="64"/>
      </bottom>
      <diagonal/>
    </border>
    <border>
      <left style="double">
        <color rgb="FF000000"/>
      </left>
      <right/>
      <top style="double">
        <color rgb="FF000000"/>
      </top>
      <bottom/>
      <diagonal/>
    </border>
    <border>
      <left/>
      <right/>
      <top style="double">
        <color rgb="FF000000"/>
      </top>
      <bottom/>
      <diagonal/>
    </border>
    <border>
      <left style="mediumDashDot">
        <color auto="1"/>
      </left>
      <right/>
      <top style="thick">
        <color indexed="64"/>
      </top>
      <bottom style="mediumDashDot">
        <color auto="1"/>
      </bottom>
      <diagonal/>
    </border>
    <border>
      <left/>
      <right style="thick">
        <color indexed="64"/>
      </right>
      <top style="thick">
        <color indexed="64"/>
      </top>
      <bottom style="mediumDashDot">
        <color indexed="64"/>
      </bottom>
      <diagonal/>
    </border>
    <border>
      <left style="mediumDashDot">
        <color auto="1"/>
      </left>
      <right/>
      <top style="mediumDashDot">
        <color auto="1"/>
      </top>
      <bottom style="thick">
        <color indexed="64"/>
      </bottom>
      <diagonal/>
    </border>
    <border>
      <left/>
      <right style="thick">
        <color indexed="64"/>
      </right>
      <top style="mediumDashDot">
        <color indexed="64"/>
      </top>
      <bottom style="thick">
        <color indexed="64"/>
      </bottom>
      <diagonal/>
    </border>
    <border>
      <left style="thick">
        <color rgb="FF000000"/>
      </left>
      <right style="thick">
        <color rgb="FF000000"/>
      </right>
      <top style="thick">
        <color rgb="FF000000"/>
      </top>
      <bottom style="thick">
        <color rgb="FF000000"/>
      </bottom>
      <diagonal/>
    </border>
    <border>
      <left style="thick">
        <color rgb="FF000000"/>
      </left>
      <right/>
      <top/>
      <bottom style="thick">
        <color rgb="FF000000"/>
      </bottom>
      <diagonal/>
    </border>
    <border>
      <left/>
      <right style="thick">
        <color rgb="FF000000"/>
      </right>
      <top/>
      <bottom style="thick">
        <color rgb="FF000000"/>
      </bottom>
      <diagonal/>
    </border>
    <border>
      <left style="double">
        <color rgb="FF000000"/>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style="mediumDashed">
        <color rgb="FF000000"/>
      </bottom>
      <diagonal/>
    </border>
    <border>
      <left/>
      <right/>
      <top style="thick">
        <color rgb="FF000000"/>
      </top>
      <bottom style="mediumDashed">
        <color rgb="FF000000"/>
      </bottom>
      <diagonal/>
    </border>
    <border>
      <left style="thick">
        <color rgb="FF000000"/>
      </left>
      <right style="thick">
        <color rgb="FF000000"/>
      </right>
      <top style="thick">
        <color rgb="FF000000"/>
      </top>
      <bottom style="mediumDashed">
        <color rgb="FF000000"/>
      </bottom>
      <diagonal/>
    </border>
    <border>
      <left style="thick">
        <color rgb="FF000000"/>
      </left>
      <right style="hair">
        <color rgb="FF000000"/>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top style="mediumDashed">
        <color rgb="FF000000"/>
      </top>
      <bottom style="mediumDashed">
        <color rgb="FF000000"/>
      </bottom>
      <diagonal/>
    </border>
    <border>
      <left/>
      <right/>
      <top style="mediumDashed">
        <color rgb="FF000000"/>
      </top>
      <bottom style="mediumDashed">
        <color rgb="FF000000"/>
      </bottom>
      <diagonal/>
    </border>
    <border>
      <left style="thick">
        <color rgb="FF000000"/>
      </left>
      <right style="thick">
        <color rgb="FF000000"/>
      </right>
      <top style="mediumDashed">
        <color rgb="FF000000"/>
      </top>
      <bottom style="mediumDashed">
        <color rgb="FF000000"/>
      </bottom>
      <diagonal/>
    </border>
    <border>
      <left style="thick">
        <color rgb="FF000000"/>
      </left>
      <right/>
      <top style="mediumDashed">
        <color rgb="FF000000"/>
      </top>
      <bottom style="medium">
        <color rgb="FF000000"/>
      </bottom>
      <diagonal/>
    </border>
    <border>
      <left/>
      <right/>
      <top style="mediumDashed">
        <color rgb="FF000000"/>
      </top>
      <bottom style="medium">
        <color rgb="FF000000"/>
      </bottom>
      <diagonal/>
    </border>
    <border>
      <left style="thick">
        <color rgb="FF000000"/>
      </left>
      <right style="thick">
        <color rgb="FF000000"/>
      </right>
      <top style="mediumDashed">
        <color rgb="FF000000"/>
      </top>
      <bottom style="medium">
        <color rgb="FF000000"/>
      </bottom>
      <diagonal/>
    </border>
    <border>
      <left style="thick">
        <color rgb="FF000000"/>
      </left>
      <right style="hair">
        <color rgb="FF000000"/>
      </right>
      <top style="thin">
        <color rgb="FF000000"/>
      </top>
      <bottom style="medium">
        <color rgb="FF000000"/>
      </bottom>
      <diagonal/>
    </border>
    <border>
      <left/>
      <right style="thick">
        <color rgb="FF000000"/>
      </right>
      <top style="thin">
        <color rgb="FF000000"/>
      </top>
      <bottom style="medium">
        <color rgb="FF000000"/>
      </bottom>
      <diagonal/>
    </border>
    <border>
      <left style="thick">
        <color rgb="FF000000"/>
      </left>
      <right/>
      <top style="medium">
        <color rgb="FF000000"/>
      </top>
      <bottom style="mediumDashed">
        <color rgb="FF000000"/>
      </bottom>
      <diagonal/>
    </border>
    <border>
      <left/>
      <right/>
      <top style="medium">
        <color rgb="FF000000"/>
      </top>
      <bottom style="mediumDashed">
        <color rgb="FF000000"/>
      </bottom>
      <diagonal/>
    </border>
    <border>
      <left style="thick">
        <color rgb="FF000000"/>
      </left>
      <right style="thick">
        <color rgb="FF000000"/>
      </right>
      <top style="medium">
        <color rgb="FF000000"/>
      </top>
      <bottom style="mediumDashed">
        <color rgb="FF000000"/>
      </bottom>
      <diagonal/>
    </border>
    <border>
      <left style="thick">
        <color rgb="FF000000"/>
      </left>
      <right style="thick">
        <color rgb="FF000000"/>
      </right>
      <top/>
      <bottom style="mediumDashed">
        <color rgb="FF000000"/>
      </bottom>
      <diagonal/>
    </border>
    <border>
      <left style="thick">
        <color rgb="FF000000"/>
      </left>
      <right style="hair">
        <color rgb="FF000000"/>
      </right>
      <top/>
      <bottom style="thin">
        <color rgb="FF000000"/>
      </bottom>
      <diagonal/>
    </border>
    <border>
      <left/>
      <right style="thick">
        <color rgb="FF000000"/>
      </right>
      <top/>
      <bottom style="thin">
        <color rgb="FF000000"/>
      </bottom>
      <diagonal/>
    </border>
    <border>
      <left style="thick">
        <color rgb="FF000000"/>
      </left>
      <right/>
      <top style="mediumDashed">
        <color rgb="FF000000"/>
      </top>
      <bottom style="thick">
        <color rgb="FF000000"/>
      </bottom>
      <diagonal/>
    </border>
    <border>
      <left/>
      <right/>
      <top style="mediumDashed">
        <color rgb="FF000000"/>
      </top>
      <bottom style="thick">
        <color rgb="FF000000"/>
      </bottom>
      <diagonal/>
    </border>
    <border>
      <left style="thick">
        <color rgb="FF000000"/>
      </left>
      <right/>
      <top/>
      <bottom style="medium">
        <color rgb="FF000000"/>
      </bottom>
      <diagonal/>
    </border>
    <border>
      <left style="medium">
        <color rgb="FF000000"/>
      </left>
      <right style="thick">
        <color rgb="FF000000"/>
      </right>
      <top/>
      <bottom style="medium">
        <color rgb="FF000000"/>
      </bottom>
      <diagonal/>
    </border>
    <border>
      <left style="thick">
        <color rgb="FF000000"/>
      </left>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right style="thick">
        <color rgb="FF000000"/>
      </right>
      <top style="medium">
        <color rgb="FF000000"/>
      </top>
      <bottom style="thick">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ck">
        <color indexed="64"/>
      </left>
      <right style="thick">
        <color indexed="64"/>
      </right>
      <top/>
      <bottom style="mediumDashed">
        <color indexed="64"/>
      </bottom>
      <diagonal/>
    </border>
    <border>
      <left style="thick">
        <color indexed="64"/>
      </left>
      <right style="thick">
        <color indexed="64"/>
      </right>
      <top style="mediumDashed">
        <color indexed="64"/>
      </top>
      <bottom/>
      <diagonal/>
    </border>
    <border>
      <left style="thin">
        <color indexed="64"/>
      </left>
      <right style="thick">
        <color indexed="64"/>
      </right>
      <top style="mediumDashed">
        <color indexed="64"/>
      </top>
      <bottom style="mediumDashed">
        <color indexed="64"/>
      </bottom>
      <diagonal/>
    </border>
    <border>
      <left style="thin">
        <color indexed="64"/>
      </left>
      <right/>
      <top style="mediumDashed">
        <color indexed="64"/>
      </top>
      <bottom style="mediumDashed">
        <color indexed="64"/>
      </bottom>
      <diagonal/>
    </border>
    <border>
      <left style="thin">
        <color indexed="64"/>
      </left>
      <right/>
      <top style="thick">
        <color indexed="64"/>
      </top>
      <bottom style="mediumDashed">
        <color indexed="64"/>
      </bottom>
      <diagonal/>
    </border>
    <border>
      <left style="thin">
        <color indexed="64"/>
      </left>
      <right style="thick">
        <color indexed="64"/>
      </right>
      <top style="thick">
        <color indexed="64"/>
      </top>
      <bottom style="medium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ck">
        <color auto="1"/>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thick">
        <color rgb="FF000000"/>
      </left>
      <right style="thick">
        <color rgb="FF000000"/>
      </right>
      <top style="mediumDashed">
        <color rgb="FF000000"/>
      </top>
      <bottom/>
      <diagonal/>
    </border>
    <border>
      <left/>
      <right/>
      <top style="thick">
        <color indexed="64"/>
      </top>
      <bottom style="mediumDashDot">
        <color auto="1"/>
      </bottom>
      <diagonal/>
    </border>
    <border>
      <left/>
      <right/>
      <top/>
      <bottom style="thick">
        <color indexed="64"/>
      </bottom>
      <diagonal/>
    </border>
    <border>
      <left style="mediumDashDot">
        <color auto="1"/>
      </left>
      <right/>
      <top style="mediumDashDot">
        <color auto="1"/>
      </top>
      <bottom style="mediumDashDot">
        <color auto="1"/>
      </bottom>
      <diagonal/>
    </border>
    <border>
      <left/>
      <right/>
      <top style="mediumDashDot">
        <color auto="1"/>
      </top>
      <bottom style="mediumDashDot">
        <color auto="1"/>
      </bottom>
      <diagonal/>
    </border>
    <border>
      <left/>
      <right style="thick">
        <color indexed="64"/>
      </right>
      <top style="mediumDashDot">
        <color auto="1"/>
      </top>
      <bottom style="mediumDashDot">
        <color auto="1"/>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style="thick">
        <color indexed="64"/>
      </right>
      <top/>
      <bottom style="thick">
        <color indexed="64"/>
      </bottom>
      <diagonal/>
    </border>
    <border>
      <left style="thick">
        <color indexed="64"/>
      </left>
      <right style="medium">
        <color indexed="64"/>
      </right>
      <top style="thick">
        <color indexed="64"/>
      </top>
      <bottom/>
      <diagonal/>
    </border>
    <border>
      <left style="thick">
        <color indexed="64"/>
      </left>
      <right style="medium">
        <color indexed="64"/>
      </right>
      <top/>
      <bottom style="mediumDashed">
        <color indexed="64"/>
      </bottom>
      <diagonal/>
    </border>
    <border>
      <left style="thick">
        <color indexed="64"/>
      </left>
      <right style="medium">
        <color indexed="64"/>
      </right>
      <top style="mediumDashed">
        <color indexed="64"/>
      </top>
      <bottom/>
      <diagonal/>
    </border>
    <border>
      <left style="medium">
        <color rgb="FF000000"/>
      </left>
      <right/>
      <top/>
      <bottom/>
      <diagonal/>
    </border>
    <border>
      <left style="medium">
        <color indexed="64"/>
      </left>
      <right/>
      <top style="medium">
        <color indexed="64"/>
      </top>
      <bottom style="thick">
        <color rgb="FF000000"/>
      </bottom>
      <diagonal/>
    </border>
    <border>
      <left/>
      <right style="medium">
        <color indexed="64"/>
      </right>
      <top style="medium">
        <color indexed="64"/>
      </top>
      <bottom style="thick">
        <color rgb="FF000000"/>
      </bottom>
      <diagonal/>
    </border>
    <border>
      <left/>
      <right/>
      <top style="medium">
        <color indexed="64"/>
      </top>
      <bottom style="medium">
        <color indexed="64"/>
      </bottom>
      <diagonal/>
    </border>
    <border>
      <left/>
      <right/>
      <top style="mediumDashDot">
        <color auto="1"/>
      </top>
      <bottom/>
      <diagonal/>
    </border>
    <border>
      <left style="thick">
        <color indexed="64"/>
      </left>
      <right style="mediumDashDot">
        <color auto="1"/>
      </right>
      <top style="mediumDashDot">
        <color auto="1"/>
      </top>
      <bottom/>
      <diagonal/>
    </border>
    <border>
      <left style="thick">
        <color indexed="64"/>
      </left>
      <right style="mediumDashDot">
        <color auto="1"/>
      </right>
      <top/>
      <bottom style="thick">
        <color indexed="64"/>
      </bottom>
      <diagonal/>
    </border>
    <border>
      <left style="mediumDashDot">
        <color auto="1"/>
      </left>
      <right/>
      <top style="mediumDashDot">
        <color auto="1"/>
      </top>
      <bottom/>
      <diagonal/>
    </border>
    <border>
      <left/>
      <right style="thick">
        <color indexed="64"/>
      </right>
      <top style="mediumDashDot">
        <color auto="1"/>
      </top>
      <bottom/>
      <diagonal/>
    </border>
    <border>
      <left style="mediumDashDot">
        <color auto="1"/>
      </left>
      <right/>
      <top/>
      <bottom style="thick">
        <color indexed="64"/>
      </bottom>
      <diagonal/>
    </border>
    <border>
      <left style="medium">
        <color indexed="64"/>
      </left>
      <right style="medium">
        <color indexed="64"/>
      </right>
      <top/>
      <bottom/>
      <diagonal/>
    </border>
    <border>
      <left style="medium">
        <color indexed="64"/>
      </left>
      <right style="medium">
        <color rgb="FF000000"/>
      </right>
      <top style="medium">
        <color rgb="FF000000"/>
      </top>
      <bottom style="medium">
        <color rgb="FF000000"/>
      </bottom>
      <diagonal/>
    </border>
    <border>
      <left style="medium">
        <color indexed="64"/>
      </left>
      <right style="medium">
        <color rgb="FF000000"/>
      </right>
      <top style="medium">
        <color rgb="FFCCCCCC"/>
      </top>
      <bottom style="medium">
        <color rgb="FF000000"/>
      </bottom>
      <diagonal/>
    </border>
  </borders>
  <cellStyleXfs count="2">
    <xf numFmtId="0" fontId="0" fillId="0" borderId="0"/>
    <xf numFmtId="0" fontId="11" fillId="0" borderId="0" applyNumberFormat="0" applyFill="0" applyBorder="0" applyAlignment="0" applyProtection="0"/>
  </cellStyleXfs>
  <cellXfs count="386">
    <xf numFmtId="0" fontId="0" fillId="0" borderId="0" xfId="0"/>
    <xf numFmtId="0" fontId="0" fillId="0" borderId="0" xfId="0" applyFont="1" applyAlignment="1">
      <alignment vertical="center" wrapText="1"/>
    </xf>
    <xf numFmtId="0" fontId="0" fillId="0" borderId="0" xfId="0" applyFont="1" applyAlignment="1"/>
    <xf numFmtId="0" fontId="0" fillId="0" borderId="0" xfId="0" applyFont="1" applyAlignment="1">
      <alignment wrapText="1"/>
    </xf>
    <xf numFmtId="0" fontId="4" fillId="0" borderId="0" xfId="0" applyFont="1" applyBorder="1" applyAlignment="1"/>
    <xf numFmtId="0" fontId="4" fillId="0" borderId="0" xfId="0" applyFont="1" applyBorder="1" applyAlignment="1">
      <alignment wrapText="1"/>
    </xf>
    <xf numFmtId="0" fontId="4" fillId="0" borderId="0" xfId="0" applyFont="1" applyAlignment="1"/>
    <xf numFmtId="0" fontId="4" fillId="0" borderId="0" xfId="0" applyFont="1" applyAlignment="1">
      <alignment wrapText="1"/>
    </xf>
    <xf numFmtId="0" fontId="12" fillId="6" borderId="23" xfId="0" applyFont="1" applyFill="1" applyBorder="1"/>
    <xf numFmtId="0" fontId="12" fillId="6" borderId="24" xfId="0" applyFont="1" applyFill="1" applyBorder="1"/>
    <xf numFmtId="0" fontId="0" fillId="0" borderId="0" xfId="0" applyFont="1"/>
    <xf numFmtId="0" fontId="0" fillId="0" borderId="0" xfId="0" applyFont="1" applyAlignment="1">
      <alignment vertical="center"/>
    </xf>
    <xf numFmtId="0" fontId="13" fillId="6" borderId="32" xfId="0" applyFont="1" applyFill="1" applyBorder="1"/>
    <xf numFmtId="0" fontId="15" fillId="6" borderId="0" xfId="0" applyFont="1" applyFill="1" applyBorder="1"/>
    <xf numFmtId="0" fontId="15" fillId="0" borderId="0" xfId="0" applyFont="1"/>
    <xf numFmtId="0" fontId="15" fillId="42" borderId="39" xfId="0" applyFont="1" applyFill="1" applyBorder="1" applyAlignment="1">
      <alignment horizontal="center" vertical="center" shrinkToFit="1"/>
    </xf>
    <xf numFmtId="0" fontId="15" fillId="6" borderId="32" xfId="0" applyFont="1" applyFill="1" applyBorder="1"/>
    <xf numFmtId="0" fontId="17" fillId="41" borderId="43" xfId="0" applyFont="1" applyFill="1" applyBorder="1" applyAlignment="1">
      <alignment horizontal="center" vertical="center"/>
    </xf>
    <xf numFmtId="0" fontId="17" fillId="41" borderId="46" xfId="0" applyFont="1" applyFill="1" applyBorder="1" applyAlignment="1">
      <alignment horizontal="center" vertical="center"/>
    </xf>
    <xf numFmtId="0" fontId="15" fillId="42" borderId="47" xfId="0" applyFont="1" applyFill="1" applyBorder="1" applyAlignment="1">
      <alignment horizontal="center" vertical="center" shrinkToFit="1"/>
    </xf>
    <xf numFmtId="0" fontId="17" fillId="44" borderId="51" xfId="0" applyFont="1" applyFill="1" applyBorder="1" applyAlignment="1">
      <alignment horizontal="center" vertical="center"/>
    </xf>
    <xf numFmtId="0" fontId="17" fillId="44" borderId="52" xfId="0" applyFont="1" applyFill="1" applyBorder="1" applyAlignment="1">
      <alignment horizontal="center" vertical="center"/>
    </xf>
    <xf numFmtId="0" fontId="15" fillId="42" borderId="53" xfId="0" applyFont="1" applyFill="1" applyBorder="1" applyAlignment="1">
      <alignment horizontal="center" vertical="center" shrinkToFit="1"/>
    </xf>
    <xf numFmtId="0" fontId="17" fillId="44" borderId="43" xfId="0" applyFont="1" applyFill="1" applyBorder="1" applyAlignment="1">
      <alignment horizontal="center" vertical="center"/>
    </xf>
    <xf numFmtId="0" fontId="17" fillId="44" borderId="46" xfId="0" applyFont="1" applyFill="1" applyBorder="1" applyAlignment="1">
      <alignment horizontal="center" vertical="center"/>
    </xf>
    <xf numFmtId="0" fontId="17" fillId="46" borderId="51" xfId="0" applyFont="1" applyFill="1" applyBorder="1" applyAlignment="1">
      <alignment horizontal="center" vertical="center"/>
    </xf>
    <xf numFmtId="0" fontId="17" fillId="46" borderId="52" xfId="0" applyFont="1" applyFill="1" applyBorder="1" applyAlignment="1">
      <alignment horizontal="center" vertical="center"/>
    </xf>
    <xf numFmtId="0" fontId="17" fillId="46" borderId="43" xfId="0" applyFont="1" applyFill="1" applyBorder="1" applyAlignment="1">
      <alignment horizontal="center" vertical="center"/>
    </xf>
    <xf numFmtId="0" fontId="17" fillId="46" borderId="46" xfId="0" applyFont="1" applyFill="1" applyBorder="1" applyAlignment="1">
      <alignment horizontal="center" vertical="center"/>
    </xf>
    <xf numFmtId="0" fontId="17" fillId="48" borderId="51" xfId="0" applyFont="1" applyFill="1" applyBorder="1" applyAlignment="1">
      <alignment horizontal="center" vertical="center"/>
    </xf>
    <xf numFmtId="0" fontId="17" fillId="48" borderId="52" xfId="0" applyFont="1" applyFill="1" applyBorder="1" applyAlignment="1">
      <alignment horizontal="center" vertical="center"/>
    </xf>
    <xf numFmtId="0" fontId="15" fillId="6" borderId="0" xfId="0" applyFont="1" applyFill="1" applyBorder="1" applyAlignment="1">
      <alignment horizontal="right"/>
    </xf>
    <xf numFmtId="0" fontId="15" fillId="6" borderId="0" xfId="0" applyFont="1" applyFill="1" applyBorder="1" applyAlignment="1">
      <alignment horizontal="center" vertical="center"/>
    </xf>
    <xf numFmtId="0" fontId="15" fillId="6" borderId="0" xfId="0" applyFont="1" applyFill="1" applyBorder="1" applyAlignment="1">
      <alignment horizontal="center"/>
    </xf>
    <xf numFmtId="0" fontId="0" fillId="6" borderId="0" xfId="0" applyFont="1" applyFill="1" applyBorder="1" applyAlignment="1">
      <alignment wrapText="1"/>
    </xf>
    <xf numFmtId="0" fontId="18" fillId="6" borderId="32" xfId="0" applyFont="1" applyFill="1" applyBorder="1"/>
    <xf numFmtId="0" fontId="18" fillId="6" borderId="0" xfId="0" applyFont="1" applyFill="1" applyBorder="1"/>
    <xf numFmtId="0" fontId="18" fillId="6" borderId="0" xfId="0" applyFont="1" applyFill="1" applyBorder="1" applyAlignment="1">
      <alignment vertical="center"/>
    </xf>
    <xf numFmtId="0" fontId="18" fillId="0" borderId="0" xfId="0" applyFont="1"/>
    <xf numFmtId="0" fontId="18" fillId="6" borderId="0" xfId="0" applyFont="1" applyFill="1" applyBorder="1" applyAlignment="1">
      <alignment wrapText="1"/>
    </xf>
    <xf numFmtId="0" fontId="15" fillId="6" borderId="0" xfId="0" applyFont="1" applyFill="1" applyBorder="1" applyAlignment="1">
      <alignment vertical="center"/>
    </xf>
    <xf numFmtId="0" fontId="15" fillId="0" borderId="0" xfId="0" applyFont="1" applyAlignment="1">
      <alignment vertical="center"/>
    </xf>
    <xf numFmtId="0" fontId="4" fillId="0" borderId="0" xfId="0" applyFont="1" applyAlignment="1">
      <alignment horizontal="center"/>
    </xf>
    <xf numFmtId="0" fontId="0" fillId="0" borderId="0" xfId="0" applyBorder="1"/>
    <xf numFmtId="0" fontId="0" fillId="51" borderId="0" xfId="0" applyFill="1"/>
    <xf numFmtId="0" fontId="3" fillId="3" borderId="69" xfId="0" applyFont="1" applyFill="1" applyBorder="1" applyAlignment="1">
      <alignment horizontal="center" vertical="center" wrapText="1"/>
    </xf>
    <xf numFmtId="0" fontId="3" fillId="3" borderId="63" xfId="0" applyFont="1" applyFill="1" applyBorder="1" applyAlignment="1">
      <alignment horizontal="center" vertical="center" wrapText="1"/>
    </xf>
    <xf numFmtId="164" fontId="0" fillId="6" borderId="71" xfId="0" applyNumberFormat="1" applyFont="1" applyFill="1" applyBorder="1" applyAlignment="1">
      <alignment horizontal="center" vertical="center" wrapText="1"/>
    </xf>
    <xf numFmtId="0" fontId="22" fillId="6" borderId="5" xfId="0" applyFont="1" applyFill="1" applyBorder="1" applyAlignment="1">
      <alignment horizontal="center" vertical="center" shrinkToFit="1"/>
    </xf>
    <xf numFmtId="0" fontId="9" fillId="6" borderId="7" xfId="0" applyFont="1" applyFill="1" applyBorder="1" applyAlignment="1">
      <alignment horizontal="center" vertical="center" shrinkToFit="1"/>
    </xf>
    <xf numFmtId="0" fontId="15" fillId="39" borderId="29" xfId="0" applyFont="1" applyFill="1" applyBorder="1" applyAlignment="1">
      <alignment horizontal="center" vertical="center" shrinkToFit="1"/>
    </xf>
    <xf numFmtId="0" fontId="19" fillId="6" borderId="0" xfId="0" applyFont="1" applyFill="1" applyBorder="1" applyAlignment="1">
      <alignment wrapText="1"/>
    </xf>
    <xf numFmtId="0" fontId="25" fillId="0" borderId="0" xfId="0" applyFont="1" applyAlignment="1"/>
    <xf numFmtId="0" fontId="9" fillId="13" borderId="13" xfId="0" applyFont="1" applyFill="1" applyBorder="1" applyAlignment="1">
      <alignment horizontal="center" vertical="center" wrapText="1" shrinkToFit="1"/>
    </xf>
    <xf numFmtId="0" fontId="26" fillId="55" borderId="29" xfId="0" applyFont="1" applyFill="1" applyBorder="1" applyAlignment="1">
      <alignment horizontal="center" vertical="center" shrinkToFit="1"/>
    </xf>
    <xf numFmtId="0" fontId="1" fillId="0" borderId="0" xfId="0" applyFont="1"/>
    <xf numFmtId="0" fontId="0" fillId="53" borderId="0" xfId="0" applyFill="1"/>
    <xf numFmtId="0" fontId="0" fillId="0" borderId="0" xfId="0" applyAlignment="1">
      <alignment wrapText="1"/>
    </xf>
    <xf numFmtId="0" fontId="0" fillId="0" borderId="0" xfId="0" applyAlignment="1"/>
    <xf numFmtId="0" fontId="21" fillId="49" borderId="57" xfId="0" applyFont="1" applyFill="1" applyBorder="1" applyAlignment="1">
      <alignment horizontal="center" vertical="center" shrinkToFit="1"/>
    </xf>
    <xf numFmtId="0" fontId="21" fillId="49" borderId="58" xfId="0" applyFont="1" applyFill="1" applyBorder="1" applyAlignment="1">
      <alignment horizontal="center" vertical="center" shrinkToFit="1"/>
    </xf>
    <xf numFmtId="0" fontId="29" fillId="0" borderId="68" xfId="0" applyFont="1" applyBorder="1" applyAlignment="1">
      <alignment horizontal="center" vertical="center"/>
    </xf>
    <xf numFmtId="0" fontId="29" fillId="0" borderId="65" xfId="0" applyFont="1" applyBorder="1" applyAlignment="1">
      <alignment horizontal="center" vertical="center"/>
    </xf>
    <xf numFmtId="0" fontId="29" fillId="0" borderId="69" xfId="0" applyFont="1" applyBorder="1" applyAlignment="1">
      <alignment horizontal="center" vertical="center"/>
    </xf>
    <xf numFmtId="0" fontId="29" fillId="0" borderId="66" xfId="0" applyFont="1" applyBorder="1" applyAlignment="1">
      <alignment horizontal="center" vertical="center"/>
    </xf>
    <xf numFmtId="0" fontId="28" fillId="58" borderId="33" xfId="0" applyFont="1" applyFill="1" applyBorder="1" applyAlignment="1">
      <alignment horizontal="center" vertical="center"/>
    </xf>
    <xf numFmtId="0" fontId="28" fillId="58" borderId="35" xfId="0" applyFont="1" applyFill="1" applyBorder="1" applyAlignment="1">
      <alignment horizontal="center" vertical="center"/>
    </xf>
    <xf numFmtId="0" fontId="0" fillId="0" borderId="0" xfId="0" applyFont="1" applyAlignment="1">
      <alignment horizontal="center" vertical="center"/>
    </xf>
    <xf numFmtId="0" fontId="21" fillId="59" borderId="59" xfId="0" applyFont="1" applyFill="1" applyBorder="1" applyAlignment="1">
      <alignment horizontal="center" vertical="center" shrinkToFit="1"/>
    </xf>
    <xf numFmtId="0" fontId="21" fillId="59" borderId="60" xfId="0" applyFont="1" applyFill="1" applyBorder="1" applyAlignment="1">
      <alignment horizontal="center" vertical="center" shrinkToFit="1"/>
    </xf>
    <xf numFmtId="0" fontId="21" fillId="60" borderId="59" xfId="0" applyFont="1" applyFill="1" applyBorder="1" applyAlignment="1">
      <alignment horizontal="center" vertical="center" shrinkToFit="1"/>
    </xf>
    <xf numFmtId="0" fontId="21" fillId="60" borderId="60" xfId="0" applyFont="1" applyFill="1" applyBorder="1" applyAlignment="1">
      <alignment horizontal="center" vertical="center" shrinkToFit="1"/>
    </xf>
    <xf numFmtId="0" fontId="21" fillId="47" borderId="59" xfId="0" applyFont="1" applyFill="1" applyBorder="1" applyAlignment="1">
      <alignment horizontal="center" vertical="center" shrinkToFit="1"/>
    </xf>
    <xf numFmtId="0" fontId="21" fillId="47" borderId="60" xfId="0" applyFont="1" applyFill="1" applyBorder="1" applyAlignment="1">
      <alignment horizontal="center" vertical="center" shrinkToFit="1"/>
    </xf>
    <xf numFmtId="0" fontId="21" fillId="61" borderId="61" xfId="0" applyFont="1" applyFill="1" applyBorder="1" applyAlignment="1">
      <alignment horizontal="center" vertical="center" shrinkToFit="1"/>
    </xf>
    <xf numFmtId="0" fontId="21" fillId="61" borderId="62" xfId="0" applyFont="1" applyFill="1" applyBorder="1" applyAlignment="1">
      <alignment horizontal="center" vertical="center" shrinkToFit="1"/>
    </xf>
    <xf numFmtId="0" fontId="0" fillId="56" borderId="40" xfId="0" applyFont="1" applyFill="1" applyBorder="1" applyAlignment="1">
      <alignment horizontal="center" vertical="center" wrapText="1"/>
    </xf>
    <xf numFmtId="164" fontId="0" fillId="56" borderId="40" xfId="0" applyNumberFormat="1" applyFont="1" applyFill="1" applyBorder="1" applyAlignment="1">
      <alignment horizontal="center" vertical="center" wrapText="1"/>
    </xf>
    <xf numFmtId="0" fontId="0" fillId="56" borderId="48" xfId="0" applyFont="1" applyFill="1" applyBorder="1" applyAlignment="1">
      <alignment horizontal="center" vertical="center" wrapText="1"/>
    </xf>
    <xf numFmtId="0" fontId="0" fillId="56" borderId="54" xfId="0" applyFont="1" applyFill="1" applyBorder="1" applyAlignment="1">
      <alignment horizontal="center" vertical="center" wrapText="1"/>
    </xf>
    <xf numFmtId="9" fontId="0" fillId="56" borderId="54" xfId="0" applyNumberFormat="1" applyFont="1" applyFill="1" applyBorder="1" applyAlignment="1">
      <alignment horizontal="center" vertical="center" wrapText="1"/>
    </xf>
    <xf numFmtId="9" fontId="0" fillId="56" borderId="40" xfId="0" applyNumberFormat="1" applyFont="1" applyFill="1" applyBorder="1" applyAlignment="1">
      <alignment horizontal="center" vertical="center" wrapText="1"/>
    </xf>
    <xf numFmtId="0" fontId="29" fillId="0" borderId="67" xfId="0" applyFont="1" applyFill="1" applyBorder="1" applyAlignment="1">
      <alignment horizontal="center" vertical="center"/>
    </xf>
    <xf numFmtId="0" fontId="29" fillId="0" borderId="68" xfId="0" applyFont="1" applyFill="1" applyBorder="1" applyAlignment="1">
      <alignment horizontal="center" vertical="center"/>
    </xf>
    <xf numFmtId="0" fontId="17" fillId="48" borderId="90" xfId="0" applyFont="1" applyFill="1" applyBorder="1" applyAlignment="1">
      <alignment horizontal="center" vertical="center"/>
    </xf>
    <xf numFmtId="0" fontId="31" fillId="53" borderId="63" xfId="0" applyFont="1" applyFill="1" applyBorder="1" applyAlignment="1">
      <alignment horizontal="center" vertical="center"/>
    </xf>
    <xf numFmtId="0" fontId="0" fillId="51" borderId="0" xfId="0" applyFill="1" applyAlignment="1"/>
    <xf numFmtId="0" fontId="24" fillId="53" borderId="0" xfId="1" applyFont="1" applyFill="1" applyAlignment="1"/>
    <xf numFmtId="0" fontId="0" fillId="0" borderId="0" xfId="0" applyAlignment="1">
      <alignment horizontal="center" vertical="center"/>
    </xf>
    <xf numFmtId="0" fontId="24" fillId="52" borderId="0" xfId="1" applyFont="1" applyFill="1" applyAlignment="1"/>
    <xf numFmtId="0" fontId="24" fillId="51" borderId="0" xfId="1" applyFont="1" applyFill="1" applyAlignment="1"/>
    <xf numFmtId="0" fontId="1" fillId="51" borderId="0" xfId="0" applyFont="1" applyFill="1"/>
    <xf numFmtId="0" fontId="28" fillId="58" borderId="105" xfId="0" applyFont="1" applyFill="1" applyBorder="1" applyAlignment="1">
      <alignment horizontal="center" vertical="center"/>
    </xf>
    <xf numFmtId="0" fontId="28" fillId="58" borderId="106" xfId="0" applyFont="1" applyFill="1" applyBorder="1" applyAlignment="1">
      <alignment horizontal="center" vertical="center"/>
    </xf>
    <xf numFmtId="0" fontId="10" fillId="51" borderId="0" xfId="0" applyFont="1" applyFill="1" applyAlignment="1">
      <alignment horizontal="left" vertical="center" wrapText="1"/>
    </xf>
    <xf numFmtId="0" fontId="10" fillId="51" borderId="0" xfId="0" applyFont="1" applyFill="1" applyAlignment="1">
      <alignment horizontal="left" vertical="center"/>
    </xf>
    <xf numFmtId="0" fontId="0" fillId="51" borderId="0" xfId="0" applyFill="1" applyAlignment="1">
      <alignment horizontal="left"/>
    </xf>
    <xf numFmtId="0" fontId="10" fillId="51" borderId="0" xfId="0" applyFont="1" applyFill="1" applyAlignment="1">
      <alignment vertical="center"/>
    </xf>
    <xf numFmtId="0" fontId="10" fillId="51" borderId="0" xfId="0" applyFont="1" applyFill="1" applyAlignment="1">
      <alignment vertical="center" wrapText="1"/>
    </xf>
    <xf numFmtId="0" fontId="0" fillId="0" borderId="64" xfId="0" applyFont="1" applyBorder="1" applyAlignment="1">
      <alignment vertical="center"/>
    </xf>
    <xf numFmtId="0" fontId="0" fillId="0" borderId="64" xfId="0" applyBorder="1" applyAlignment="1"/>
    <xf numFmtId="0" fontId="1" fillId="0" borderId="64" xfId="0" applyFont="1" applyBorder="1" applyAlignment="1">
      <alignment vertical="center"/>
    </xf>
    <xf numFmtId="0" fontId="0" fillId="0" borderId="64" xfId="0" applyBorder="1" applyAlignment="1">
      <alignment vertical="center"/>
    </xf>
    <xf numFmtId="0" fontId="24" fillId="52" borderId="0" xfId="1" applyFont="1" applyFill="1" applyAlignment="1">
      <alignment wrapText="1"/>
    </xf>
    <xf numFmtId="0" fontId="24" fillId="51" borderId="0" xfId="1" applyFont="1" applyFill="1" applyAlignment="1">
      <alignment wrapText="1"/>
    </xf>
    <xf numFmtId="0" fontId="24" fillId="53" borderId="0" xfId="1" applyFont="1" applyFill="1" applyAlignment="1">
      <alignment horizontal="center" vertical="center" wrapText="1"/>
    </xf>
    <xf numFmtId="0" fontId="0" fillId="51" borderId="64" xfId="0" applyFill="1" applyBorder="1" applyAlignment="1">
      <alignment horizontal="center" vertical="center"/>
    </xf>
    <xf numFmtId="0" fontId="0" fillId="3" borderId="87" xfId="0" applyFill="1" applyBorder="1" applyAlignment="1">
      <alignment horizontal="center" vertical="center"/>
    </xf>
    <xf numFmtId="0" fontId="33" fillId="64" borderId="5" xfId="0" applyFont="1" applyFill="1" applyBorder="1" applyAlignment="1">
      <alignment horizontal="center" vertical="center" shrinkToFit="1"/>
    </xf>
    <xf numFmtId="0" fontId="33" fillId="64" borderId="6" xfId="0" applyFont="1" applyFill="1" applyBorder="1" applyAlignment="1">
      <alignment horizontal="center" vertical="center" shrinkToFit="1"/>
    </xf>
    <xf numFmtId="0" fontId="24" fillId="52" borderId="0" xfId="1" applyFont="1" applyFill="1" applyAlignment="1" applyProtection="1"/>
    <xf numFmtId="0" fontId="24" fillId="51" borderId="0" xfId="1" applyFont="1" applyFill="1" applyAlignment="1" applyProtection="1"/>
    <xf numFmtId="0" fontId="24" fillId="53" borderId="0" xfId="1" applyFont="1" applyFill="1" applyAlignment="1" applyProtection="1">
      <alignment horizontal="center"/>
    </xf>
    <xf numFmtId="0" fontId="0" fillId="0" borderId="0" xfId="0" applyProtection="1"/>
    <xf numFmtId="0" fontId="8" fillId="9" borderId="4" xfId="0" applyFont="1" applyFill="1" applyBorder="1" applyAlignment="1" applyProtection="1">
      <alignment horizontal="center" vertical="center" wrapText="1"/>
    </xf>
    <xf numFmtId="0" fontId="9" fillId="5" borderId="15" xfId="0" applyFont="1" applyFill="1" applyBorder="1" applyAlignment="1" applyProtection="1">
      <alignment horizontal="center" vertical="center" wrapText="1"/>
    </xf>
    <xf numFmtId="0" fontId="9" fillId="16" borderId="19" xfId="0" applyFont="1" applyFill="1" applyBorder="1" applyAlignment="1" applyProtection="1">
      <alignment horizontal="center" vertical="center" wrapText="1"/>
    </xf>
    <xf numFmtId="0" fontId="9" fillId="19" borderId="11" xfId="0" applyFont="1" applyFill="1" applyBorder="1" applyAlignment="1" applyProtection="1">
      <alignment horizontal="center" vertical="center" wrapText="1"/>
    </xf>
    <xf numFmtId="0" fontId="9" fillId="19" borderId="73" xfId="0" applyFont="1" applyFill="1" applyBorder="1" applyAlignment="1" applyProtection="1">
      <alignment horizontal="center" wrapText="1"/>
    </xf>
    <xf numFmtId="0" fontId="9" fillId="19" borderId="72" xfId="0" applyFont="1" applyFill="1" applyBorder="1" applyAlignment="1" applyProtection="1">
      <alignment horizontal="center" vertical="top" wrapText="1"/>
    </xf>
    <xf numFmtId="0" fontId="9" fillId="22" borderId="15" xfId="0" applyFont="1" applyFill="1" applyBorder="1" applyAlignment="1" applyProtection="1">
      <alignment horizontal="center" vertical="center" wrapText="1"/>
    </xf>
    <xf numFmtId="0" fontId="9" fillId="22" borderId="19" xfId="0" applyFont="1" applyFill="1" applyBorder="1" applyAlignment="1" applyProtection="1">
      <alignment horizontal="center" vertical="center" wrapText="1"/>
    </xf>
    <xf numFmtId="0" fontId="9" fillId="25" borderId="1" xfId="0" applyFont="1" applyFill="1" applyBorder="1" applyAlignment="1" applyProtection="1">
      <alignment horizontal="center" wrapText="1"/>
    </xf>
    <xf numFmtId="0" fontId="9" fillId="25" borderId="72" xfId="0" applyFont="1" applyFill="1" applyBorder="1" applyAlignment="1" applyProtection="1">
      <alignment horizontal="center" vertical="top" wrapText="1"/>
    </xf>
    <xf numFmtId="0" fontId="9" fillId="25" borderId="15" xfId="0" applyFont="1" applyFill="1" applyBorder="1" applyAlignment="1" applyProtection="1">
      <alignment horizontal="center" vertical="center" wrapText="1"/>
    </xf>
    <xf numFmtId="0" fontId="9" fillId="28" borderId="73" xfId="0" applyFont="1" applyFill="1" applyBorder="1" applyAlignment="1" applyProtection="1">
      <alignment horizontal="center" wrapText="1"/>
    </xf>
    <xf numFmtId="0" fontId="9" fillId="28" borderId="72" xfId="0" applyFont="1" applyFill="1" applyBorder="1" applyAlignment="1" applyProtection="1">
      <alignment horizontal="center" vertical="top" wrapText="1"/>
    </xf>
    <xf numFmtId="0" fontId="10" fillId="28" borderId="15" xfId="0" applyFont="1" applyFill="1" applyBorder="1" applyAlignment="1" applyProtection="1">
      <alignment horizontal="center" vertical="center" wrapText="1"/>
    </xf>
    <xf numFmtId="0" fontId="9" fillId="28" borderId="15" xfId="0" applyFont="1" applyFill="1" applyBorder="1" applyAlignment="1" applyProtection="1">
      <alignment horizontal="center" vertical="center" wrapText="1"/>
    </xf>
    <xf numFmtId="0" fontId="9" fillId="28" borderId="19" xfId="0" applyFont="1" applyFill="1" applyBorder="1" applyAlignment="1" applyProtection="1">
      <alignment horizontal="center" vertical="center" wrapText="1"/>
    </xf>
    <xf numFmtId="0" fontId="9" fillId="31" borderId="11" xfId="0" applyFont="1" applyFill="1" applyBorder="1" applyAlignment="1" applyProtection="1">
      <alignment horizontal="center" vertical="center" wrapText="1"/>
    </xf>
    <xf numFmtId="0" fontId="9" fillId="31" borderId="15" xfId="0" applyFont="1" applyFill="1" applyBorder="1" applyAlignment="1" applyProtection="1">
      <alignment horizontal="center" vertical="center" wrapText="1"/>
    </xf>
    <xf numFmtId="0" fontId="9" fillId="4" borderId="19" xfId="0" applyFont="1" applyFill="1" applyBorder="1" applyAlignment="1" applyProtection="1">
      <alignment horizontal="center" vertical="center" wrapText="1"/>
    </xf>
    <xf numFmtId="0" fontId="9" fillId="22" borderId="11" xfId="0" applyFont="1" applyFill="1" applyBorder="1" applyAlignment="1" applyProtection="1">
      <alignment horizontal="center" vertical="center" wrapText="1"/>
    </xf>
    <xf numFmtId="0" fontId="9" fillId="36" borderId="19" xfId="0" applyFont="1" applyFill="1" applyBorder="1" applyAlignment="1" applyProtection="1">
      <alignment horizontal="center" vertical="center" wrapText="1"/>
    </xf>
    <xf numFmtId="0" fontId="9" fillId="0" borderId="0" xfId="0" applyFont="1" applyBorder="1" applyAlignment="1" applyProtection="1">
      <alignment horizontal="center" vertical="center"/>
    </xf>
    <xf numFmtId="0" fontId="9" fillId="0" borderId="0" xfId="0" applyFont="1" applyAlignment="1" applyProtection="1">
      <alignment horizontal="center" vertical="center"/>
    </xf>
    <xf numFmtId="0" fontId="0" fillId="0" borderId="0" xfId="0" applyFont="1" applyAlignment="1" applyProtection="1"/>
    <xf numFmtId="0" fontId="9" fillId="13" borderId="14" xfId="0" applyFont="1" applyFill="1" applyBorder="1" applyAlignment="1">
      <alignment horizontal="center" vertical="center" wrapText="1" shrinkToFit="1"/>
    </xf>
    <xf numFmtId="0" fontId="9" fillId="13" borderId="17" xfId="0" applyFont="1" applyFill="1" applyBorder="1" applyAlignment="1">
      <alignment horizontal="center" vertical="center" wrapText="1" shrinkToFit="1"/>
    </xf>
    <xf numFmtId="0" fontId="9" fillId="13" borderId="18" xfId="0" applyFont="1" applyFill="1" applyBorder="1" applyAlignment="1">
      <alignment horizontal="center" vertical="center"/>
    </xf>
    <xf numFmtId="1" fontId="9" fillId="14" borderId="16" xfId="0" applyNumberFormat="1" applyFont="1" applyFill="1" applyBorder="1" applyAlignment="1">
      <alignment horizontal="center" vertical="center"/>
    </xf>
    <xf numFmtId="0" fontId="9" fillId="15" borderId="17" xfId="0" applyFont="1" applyFill="1" applyBorder="1" applyAlignment="1">
      <alignment horizontal="center" vertical="center" wrapText="1" shrinkToFit="1"/>
    </xf>
    <xf numFmtId="1" fontId="9" fillId="17" borderId="20" xfId="0" applyNumberFormat="1" applyFont="1" applyFill="1" applyBorder="1" applyAlignment="1">
      <alignment horizontal="center" vertical="center"/>
    </xf>
    <xf numFmtId="0" fontId="9" fillId="18" borderId="21" xfId="0" applyFont="1" applyFill="1" applyBorder="1" applyAlignment="1">
      <alignment horizontal="center" vertical="center" wrapText="1" shrinkToFit="1"/>
    </xf>
    <xf numFmtId="1" fontId="9" fillId="20" borderId="12" xfId="0" applyNumberFormat="1" applyFont="1" applyFill="1" applyBorder="1" applyAlignment="1">
      <alignment horizontal="center" vertical="center" wrapText="1"/>
    </xf>
    <xf numFmtId="0" fontId="9" fillId="21" borderId="13" xfId="0" applyFont="1" applyFill="1" applyBorder="1" applyAlignment="1">
      <alignment horizontal="center" vertical="center" wrapText="1" shrinkToFit="1"/>
    </xf>
    <xf numFmtId="0" fontId="9" fillId="21" borderId="17" xfId="0" applyFont="1" applyFill="1" applyBorder="1" applyAlignment="1">
      <alignment horizontal="center" vertical="center" shrinkToFit="1"/>
    </xf>
    <xf numFmtId="0" fontId="9" fillId="21" borderId="75" xfId="0" applyFont="1" applyFill="1" applyBorder="1" applyAlignment="1">
      <alignment horizontal="center" vertical="center" shrinkToFit="1"/>
    </xf>
    <xf numFmtId="0" fontId="9" fillId="21" borderId="74" xfId="0" applyFont="1" applyFill="1" applyBorder="1" applyAlignment="1">
      <alignment horizontal="center" vertical="center" shrinkToFit="1"/>
    </xf>
    <xf numFmtId="0" fontId="9" fillId="56" borderId="17" xfId="0" applyFont="1" applyFill="1" applyBorder="1" applyAlignment="1">
      <alignment horizontal="center" vertical="center" shrinkToFit="1"/>
    </xf>
    <xf numFmtId="0" fontId="9" fillId="56" borderId="75" xfId="0" applyFont="1" applyFill="1" applyBorder="1" applyAlignment="1">
      <alignment horizontal="center" vertical="center" shrinkToFit="1"/>
    </xf>
    <xf numFmtId="0" fontId="9" fillId="56" borderId="74" xfId="0" applyFont="1" applyFill="1" applyBorder="1" applyAlignment="1">
      <alignment horizontal="center" vertical="center"/>
    </xf>
    <xf numFmtId="1" fontId="9" fillId="23" borderId="16" xfId="0" applyNumberFormat="1" applyFont="1" applyFill="1" applyBorder="1" applyAlignment="1">
      <alignment horizontal="center" vertical="center"/>
    </xf>
    <xf numFmtId="0" fontId="9" fillId="24" borderId="17" xfId="0" applyFont="1" applyFill="1" applyBorder="1" applyAlignment="1">
      <alignment horizontal="center" vertical="center" shrinkToFit="1"/>
    </xf>
    <xf numFmtId="1" fontId="9" fillId="23" borderId="20" xfId="0" applyNumberFormat="1" applyFont="1" applyFill="1" applyBorder="1" applyAlignment="1">
      <alignment horizontal="center" vertical="center"/>
    </xf>
    <xf numFmtId="0" fontId="9" fillId="24" borderId="21" xfId="0" applyFont="1" applyFill="1" applyBorder="1" applyAlignment="1">
      <alignment horizontal="center" vertical="center" shrinkToFit="1"/>
    </xf>
    <xf numFmtId="0" fontId="9" fillId="27" borderId="13" xfId="0" applyFont="1" applyFill="1" applyBorder="1" applyAlignment="1">
      <alignment horizontal="center" vertical="center" wrapText="1" shrinkToFit="1"/>
    </xf>
    <xf numFmtId="0" fontId="9" fillId="27" borderId="76" xfId="0" applyFont="1" applyFill="1" applyBorder="1" applyAlignment="1">
      <alignment horizontal="center" vertical="center" wrapText="1" shrinkToFit="1"/>
    </xf>
    <xf numFmtId="9" fontId="9" fillId="27" borderId="77" xfId="0" applyNumberFormat="1" applyFont="1" applyFill="1" applyBorder="1" applyAlignment="1">
      <alignment horizontal="center" vertical="center"/>
    </xf>
    <xf numFmtId="0" fontId="9" fillId="56" borderId="17" xfId="0" applyFont="1" applyFill="1" applyBorder="1" applyAlignment="1">
      <alignment horizontal="center" vertical="center" wrapText="1" shrinkToFit="1"/>
    </xf>
    <xf numFmtId="0" fontId="9" fillId="56" borderId="75" xfId="0" applyFont="1" applyFill="1" applyBorder="1" applyAlignment="1">
      <alignment horizontal="center" vertical="center" wrapText="1" shrinkToFit="1"/>
    </xf>
    <xf numFmtId="0" fontId="9" fillId="56" borderId="74" xfId="0" applyFont="1" applyFill="1" applyBorder="1" applyAlignment="1">
      <alignment horizontal="center" vertical="center" wrapText="1" shrinkToFit="1"/>
    </xf>
    <xf numFmtId="1" fontId="9" fillId="26" borderId="16" xfId="0" applyNumberFormat="1" applyFont="1" applyFill="1" applyBorder="1" applyAlignment="1">
      <alignment horizontal="center" vertical="center"/>
    </xf>
    <xf numFmtId="0" fontId="9" fillId="27" borderId="17" xfId="0" applyFont="1" applyFill="1" applyBorder="1" applyAlignment="1">
      <alignment horizontal="center" vertical="center" wrapText="1" shrinkToFit="1"/>
    </xf>
    <xf numFmtId="0" fontId="9" fillId="30" borderId="17" xfId="0" applyFont="1" applyFill="1" applyBorder="1" applyAlignment="1">
      <alignment vertical="center" wrapText="1" shrinkToFit="1"/>
    </xf>
    <xf numFmtId="0" fontId="9" fillId="30" borderId="75" xfId="0" applyFont="1" applyFill="1" applyBorder="1" applyAlignment="1">
      <alignment horizontal="center" vertical="center" wrapText="1" shrinkToFit="1"/>
    </xf>
    <xf numFmtId="9" fontId="9" fillId="30" borderId="74" xfId="0" applyNumberFormat="1" applyFont="1" applyFill="1" applyBorder="1" applyAlignment="1">
      <alignment vertical="center"/>
    </xf>
    <xf numFmtId="0" fontId="9" fillId="56" borderId="17" xfId="0" applyFont="1" applyFill="1" applyBorder="1" applyAlignment="1">
      <alignment vertical="center" wrapText="1" shrinkToFit="1"/>
    </xf>
    <xf numFmtId="9" fontId="9" fillId="56" borderId="74" xfId="0" applyNumberFormat="1" applyFont="1" applyFill="1" applyBorder="1" applyAlignment="1">
      <alignment vertical="center"/>
    </xf>
    <xf numFmtId="1" fontId="9" fillId="29" borderId="16" xfId="0" applyNumberFormat="1" applyFont="1" applyFill="1" applyBorder="1" applyAlignment="1">
      <alignment horizontal="center" vertical="center"/>
    </xf>
    <xf numFmtId="10" fontId="9" fillId="30" borderId="18" xfId="0" applyNumberFormat="1" applyFont="1" applyFill="1" applyBorder="1" applyAlignment="1">
      <alignment vertical="center" wrapText="1" shrinkToFit="1"/>
    </xf>
    <xf numFmtId="0" fontId="9" fillId="30" borderId="17" xfId="0" applyFont="1" applyFill="1" applyBorder="1" applyAlignment="1">
      <alignment horizontal="center" vertical="center" wrapText="1" shrinkToFit="1"/>
    </xf>
    <xf numFmtId="9" fontId="9" fillId="30" borderId="18" xfId="0" applyNumberFormat="1" applyFont="1" applyFill="1" applyBorder="1" applyAlignment="1">
      <alignment horizontal="center" vertical="center"/>
    </xf>
    <xf numFmtId="1" fontId="9" fillId="29" borderId="20" xfId="0" applyNumberFormat="1" applyFont="1" applyFill="1" applyBorder="1" applyAlignment="1">
      <alignment horizontal="center" vertical="center"/>
    </xf>
    <xf numFmtId="0" fontId="9" fillId="30" borderId="21" xfId="0" applyFont="1" applyFill="1" applyBorder="1" applyAlignment="1">
      <alignment horizontal="center" vertical="center" wrapText="1" shrinkToFit="1"/>
    </xf>
    <xf numFmtId="0" fontId="9" fillId="56" borderId="21" xfId="0" applyFont="1" applyFill="1" applyBorder="1" applyAlignment="1">
      <alignment horizontal="center" vertical="center" wrapText="1" shrinkToFit="1"/>
    </xf>
    <xf numFmtId="9" fontId="9" fillId="30" borderId="22" xfId="0" applyNumberFormat="1" applyFont="1" applyFill="1" applyBorder="1" applyAlignment="1">
      <alignment horizontal="center" vertical="center"/>
    </xf>
    <xf numFmtId="1" fontId="9" fillId="32" borderId="12" xfId="0" applyNumberFormat="1" applyFont="1" applyFill="1" applyBorder="1" applyAlignment="1">
      <alignment horizontal="center" vertical="center"/>
    </xf>
    <xf numFmtId="0" fontId="9" fillId="33" borderId="13" xfId="0" applyFont="1" applyFill="1" applyBorder="1" applyAlignment="1">
      <alignment horizontal="center" vertical="center" shrinkToFit="1"/>
    </xf>
    <xf numFmtId="0" fontId="9" fillId="33" borderId="17" xfId="0" applyFont="1" applyFill="1" applyBorder="1" applyAlignment="1">
      <alignment horizontal="center" vertical="center" shrinkToFit="1"/>
    </xf>
    <xf numFmtId="0" fontId="9" fillId="33" borderId="75" xfId="0" applyFont="1" applyFill="1" applyBorder="1" applyAlignment="1">
      <alignment horizontal="center" vertical="center" shrinkToFit="1"/>
    </xf>
    <xf numFmtId="9" fontId="9" fillId="33" borderId="74" xfId="0" applyNumberFormat="1" applyFont="1" applyFill="1" applyBorder="1" applyAlignment="1">
      <alignment horizontal="center" vertical="center"/>
    </xf>
    <xf numFmtId="9" fontId="9" fillId="56" borderId="74" xfId="0" applyNumberFormat="1" applyFont="1" applyFill="1" applyBorder="1" applyAlignment="1">
      <alignment horizontal="center" vertical="center"/>
    </xf>
    <xf numFmtId="0" fontId="9" fillId="33" borderId="17" xfId="0" applyFont="1" applyFill="1" applyBorder="1" applyAlignment="1">
      <alignment horizontal="center" vertical="center" wrapText="1" shrinkToFit="1"/>
    </xf>
    <xf numFmtId="0" fontId="9" fillId="33" borderId="75" xfId="0" applyFont="1" applyFill="1" applyBorder="1" applyAlignment="1">
      <alignment horizontal="center" vertical="center" wrapText="1" shrinkToFit="1"/>
    </xf>
    <xf numFmtId="1" fontId="9" fillId="32" borderId="16" xfId="0" applyNumberFormat="1" applyFont="1" applyFill="1" applyBorder="1" applyAlignment="1">
      <alignment horizontal="center" vertical="center"/>
    </xf>
    <xf numFmtId="1" fontId="9" fillId="34" borderId="20" xfId="0" applyNumberFormat="1" applyFont="1" applyFill="1" applyBorder="1" applyAlignment="1">
      <alignment horizontal="center" vertical="center"/>
    </xf>
    <xf numFmtId="0" fontId="9" fillId="35" borderId="21" xfId="0" applyFont="1" applyFill="1" applyBorder="1" applyAlignment="1">
      <alignment horizontal="center" vertical="center" shrinkToFit="1"/>
    </xf>
    <xf numFmtId="1" fontId="9" fillId="23" borderId="12" xfId="0" applyNumberFormat="1" applyFont="1" applyFill="1" applyBorder="1" applyAlignment="1">
      <alignment horizontal="center" vertical="center"/>
    </xf>
    <xf numFmtId="0" fontId="9" fillId="24" borderId="13" xfId="0" applyFont="1" applyFill="1" applyBorder="1" applyAlignment="1">
      <alignment horizontal="center" vertical="center" shrinkToFit="1"/>
    </xf>
    <xf numFmtId="1" fontId="9" fillId="37" borderId="20" xfId="0" applyNumberFormat="1" applyFont="1" applyFill="1" applyBorder="1" applyAlignment="1">
      <alignment horizontal="center" vertical="center"/>
    </xf>
    <xf numFmtId="0" fontId="9" fillId="38" borderId="21" xfId="0" applyFont="1" applyFill="1" applyBorder="1" applyAlignment="1">
      <alignment horizontal="center" vertical="center" shrinkToFit="1"/>
    </xf>
    <xf numFmtId="0" fontId="12" fillId="0" borderId="24" xfId="0" applyFont="1" applyFill="1" applyBorder="1"/>
    <xf numFmtId="0" fontId="12" fillId="0" borderId="24" xfId="0" applyFont="1" applyFill="1" applyBorder="1" applyAlignment="1">
      <alignment vertical="center"/>
    </xf>
    <xf numFmtId="0" fontId="0" fillId="0" borderId="0" xfId="0" applyFont="1" applyFill="1" applyAlignment="1"/>
    <xf numFmtId="0" fontId="0" fillId="0" borderId="0" xfId="0" applyFont="1" applyFill="1" applyAlignment="1">
      <alignment vertical="center"/>
    </xf>
    <xf numFmtId="0" fontId="24" fillId="53" borderId="0" xfId="1" applyFont="1" applyFill="1" applyAlignment="1">
      <alignment horizontal="center"/>
    </xf>
    <xf numFmtId="164" fontId="0" fillId="6" borderId="70" xfId="0" applyNumberFormat="1" applyFont="1" applyFill="1" applyBorder="1" applyAlignment="1">
      <alignment horizontal="center" vertical="center" wrapText="1"/>
    </xf>
    <xf numFmtId="0" fontId="0" fillId="0" borderId="64" xfId="0" applyFont="1" applyBorder="1" applyAlignment="1">
      <alignment horizontal="left" vertical="center" wrapText="1"/>
    </xf>
    <xf numFmtId="0" fontId="3" fillId="3" borderId="64" xfId="0" applyFont="1" applyFill="1" applyBorder="1" applyAlignment="1">
      <alignment horizontal="center" vertical="center"/>
    </xf>
    <xf numFmtId="164" fontId="0" fillId="6" borderId="68" xfId="0" applyNumberFormat="1" applyFont="1" applyFill="1" applyBorder="1" applyAlignment="1">
      <alignment horizontal="center" vertical="center" wrapText="1"/>
    </xf>
    <xf numFmtId="0" fontId="11" fillId="3" borderId="64" xfId="1" applyFill="1" applyBorder="1" applyAlignment="1">
      <alignment horizontal="center" vertical="center"/>
    </xf>
    <xf numFmtId="164" fontId="0" fillId="6" borderId="70" xfId="0" applyNumberFormat="1" applyFont="1" applyFill="1" applyBorder="1" applyAlignment="1">
      <alignment vertical="center" wrapText="1"/>
    </xf>
    <xf numFmtId="164" fontId="0" fillId="6" borderId="78" xfId="0" applyNumberFormat="1" applyFont="1" applyFill="1" applyBorder="1" applyAlignment="1">
      <alignment vertical="center" wrapText="1"/>
    </xf>
    <xf numFmtId="0" fontId="39" fillId="0" borderId="115" xfId="0" applyFont="1" applyBorder="1" applyAlignment="1">
      <alignment vertical="center" wrapText="1"/>
    </xf>
    <xf numFmtId="0" fontId="0" fillId="0" borderId="68" xfId="0" applyBorder="1" applyAlignment="1">
      <alignment wrapText="1"/>
    </xf>
    <xf numFmtId="0" fontId="39" fillId="0" borderId="116" xfId="0" applyFont="1" applyBorder="1" applyAlignment="1">
      <alignment vertical="center" wrapText="1"/>
    </xf>
    <xf numFmtId="0" fontId="0" fillId="0" borderId="68" xfId="0" applyBorder="1"/>
    <xf numFmtId="0" fontId="0" fillId="0" borderId="114" xfId="0" applyBorder="1"/>
    <xf numFmtId="0" fontId="0" fillId="0" borderId="70" xfId="0" applyBorder="1"/>
    <xf numFmtId="0" fontId="0" fillId="0" borderId="71" xfId="0" applyBorder="1"/>
    <xf numFmtId="0" fontId="0" fillId="3" borderId="69" xfId="0" applyFill="1" applyBorder="1"/>
    <xf numFmtId="0" fontId="0" fillId="3" borderId="63" xfId="0" applyFill="1" applyBorder="1"/>
    <xf numFmtId="0" fontId="20" fillId="3" borderId="78" xfId="0" applyFont="1" applyFill="1" applyBorder="1" applyAlignment="1">
      <alignment horizontal="center" vertical="center"/>
    </xf>
    <xf numFmtId="0" fontId="0" fillId="0" borderId="114" xfId="0" applyFont="1" applyBorder="1" applyAlignment="1">
      <alignment horizontal="center" vertical="center"/>
    </xf>
    <xf numFmtId="0" fontId="0" fillId="0" borderId="79" xfId="0" applyFont="1" applyBorder="1" applyAlignment="1">
      <alignment horizontal="center" vertical="center"/>
    </xf>
    <xf numFmtId="0" fontId="20" fillId="2" borderId="78" xfId="0" applyFont="1" applyFill="1" applyBorder="1" applyAlignment="1">
      <alignment horizontal="center" vertical="center"/>
    </xf>
    <xf numFmtId="0" fontId="10" fillId="51" borderId="0" xfId="0" applyFont="1" applyFill="1" applyAlignment="1">
      <alignment horizontal="left" vertical="center" wrapText="1"/>
    </xf>
    <xf numFmtId="0" fontId="32" fillId="57" borderId="0" xfId="0" applyFont="1" applyFill="1" applyAlignment="1">
      <alignment horizontal="center" vertical="center" wrapText="1"/>
    </xf>
    <xf numFmtId="0" fontId="34" fillId="63" borderId="0" xfId="0" applyFont="1" applyFill="1" applyAlignment="1">
      <alignment horizontal="center" vertical="center" wrapText="1"/>
    </xf>
    <xf numFmtId="0" fontId="34" fillId="63" borderId="0" xfId="0" applyFont="1" applyFill="1" applyAlignment="1">
      <alignment horizontal="center" vertical="center"/>
    </xf>
    <xf numFmtId="0" fontId="27" fillId="22" borderId="0" xfId="0" applyFont="1" applyFill="1" applyAlignment="1">
      <alignment horizontal="center" wrapText="1"/>
    </xf>
    <xf numFmtId="0" fontId="27" fillId="22" borderId="0" xfId="0" applyFont="1" applyFill="1" applyAlignment="1">
      <alignment horizontal="center"/>
    </xf>
    <xf numFmtId="0" fontId="11" fillId="51" borderId="104" xfId="1" applyFill="1" applyBorder="1" applyAlignment="1">
      <alignment horizontal="center" vertical="center"/>
    </xf>
    <xf numFmtId="0" fontId="11" fillId="51" borderId="0" xfId="1" applyFill="1" applyBorder="1" applyAlignment="1">
      <alignment horizontal="center" vertical="center"/>
    </xf>
    <xf numFmtId="0" fontId="35" fillId="53" borderId="0" xfId="1" applyFont="1" applyFill="1" applyAlignment="1">
      <alignment horizontal="center" vertical="center" wrapText="1"/>
    </xf>
    <xf numFmtId="0" fontId="32" fillId="57" borderId="0" xfId="0" applyFont="1" applyFill="1" applyAlignment="1">
      <alignment horizontal="center" vertical="center"/>
    </xf>
    <xf numFmtId="0" fontId="24" fillId="52" borderId="0" xfId="1" applyFont="1" applyFill="1" applyAlignment="1">
      <alignment horizontal="center"/>
    </xf>
    <xf numFmtId="0" fontId="24" fillId="51" borderId="0" xfId="1" applyFont="1" applyFill="1" applyAlignment="1">
      <alignment horizontal="center"/>
    </xf>
    <xf numFmtId="0" fontId="32" fillId="52" borderId="0" xfId="0" applyFont="1" applyFill="1" applyAlignment="1">
      <alignment horizontal="center" vertical="center"/>
    </xf>
    <xf numFmtId="0" fontId="30" fillId="0" borderId="0" xfId="0" applyFont="1" applyAlignment="1">
      <alignment horizontal="center" vertical="center"/>
    </xf>
    <xf numFmtId="0" fontId="24" fillId="53" borderId="0" xfId="1" applyFont="1" applyFill="1" applyAlignment="1">
      <alignment horizontal="center"/>
    </xf>
    <xf numFmtId="0" fontId="2" fillId="54" borderId="78" xfId="0" applyFont="1" applyFill="1" applyBorder="1" applyAlignment="1">
      <alignment horizontal="center" vertical="center" wrapText="1"/>
    </xf>
    <xf numFmtId="0" fontId="2" fillId="54" borderId="114" xfId="0" applyFont="1" applyFill="1" applyBorder="1" applyAlignment="1">
      <alignment horizontal="center" vertical="center" wrapText="1"/>
    </xf>
    <xf numFmtId="0" fontId="2" fillId="54" borderId="79" xfId="0" applyFont="1" applyFill="1" applyBorder="1" applyAlignment="1">
      <alignment horizontal="center" vertical="center" wrapText="1"/>
    </xf>
    <xf numFmtId="0" fontId="3" fillId="50" borderId="81" xfId="0" applyFont="1" applyFill="1" applyBorder="1" applyAlignment="1">
      <alignment horizontal="center" vertical="center"/>
    </xf>
    <xf numFmtId="0" fontId="3" fillId="50" borderId="88" xfId="0" applyFont="1" applyFill="1" applyBorder="1" applyAlignment="1">
      <alignment horizontal="center" vertical="center"/>
    </xf>
    <xf numFmtId="0" fontId="3" fillId="50" borderId="82" xfId="0" applyFont="1" applyFill="1" applyBorder="1" applyAlignment="1">
      <alignment horizontal="center" vertical="center"/>
    </xf>
    <xf numFmtId="0" fontId="3" fillId="3" borderId="64" xfId="0" applyFont="1" applyFill="1" applyBorder="1" applyAlignment="1">
      <alignment horizontal="center" vertical="center"/>
    </xf>
    <xf numFmtId="0" fontId="3" fillId="3" borderId="107" xfId="0" applyFont="1" applyFill="1" applyBorder="1" applyAlignment="1">
      <alignment horizontal="center" vertical="center"/>
    </xf>
    <xf numFmtId="0" fontId="3" fillId="3" borderId="87" xfId="0" applyFont="1" applyFill="1" applyBorder="1" applyAlignment="1">
      <alignment horizontal="center" vertical="center"/>
    </xf>
    <xf numFmtId="0" fontId="2" fillId="53" borderId="67" xfId="0" applyFont="1" applyFill="1" applyBorder="1" applyAlignment="1">
      <alignment horizontal="center" vertical="center" wrapText="1"/>
    </xf>
    <xf numFmtId="0" fontId="2" fillId="53" borderId="68" xfId="0" applyFont="1" applyFill="1" applyBorder="1" applyAlignment="1">
      <alignment horizontal="center" vertical="center" wrapText="1"/>
    </xf>
    <xf numFmtId="0" fontId="2" fillId="53" borderId="69" xfId="0" applyFont="1" applyFill="1" applyBorder="1" applyAlignment="1">
      <alignment horizontal="center" vertical="center" wrapText="1"/>
    </xf>
    <xf numFmtId="0" fontId="2" fillId="52" borderId="64" xfId="0" applyFont="1" applyFill="1" applyBorder="1" applyAlignment="1">
      <alignment horizontal="center" vertical="center"/>
    </xf>
    <xf numFmtId="164" fontId="0" fillId="6" borderId="68" xfId="0" applyNumberFormat="1" applyFont="1" applyFill="1" applyBorder="1" applyAlignment="1">
      <alignment horizontal="center" vertical="center" wrapText="1"/>
    </xf>
    <xf numFmtId="0" fontId="24" fillId="53" borderId="0" xfId="1" applyFont="1" applyFill="1" applyAlignment="1">
      <alignment horizontal="center" vertical="center"/>
    </xf>
    <xf numFmtId="0" fontId="8" fillId="9" borderId="80" xfId="0" applyFont="1" applyFill="1" applyBorder="1" applyAlignment="1">
      <alignment horizontal="center" vertical="center"/>
    </xf>
    <xf numFmtId="0" fontId="8" fillId="9" borderId="0" xfId="0" applyFont="1" applyFill="1" applyBorder="1" applyAlignment="1">
      <alignment horizontal="center" vertical="center"/>
    </xf>
    <xf numFmtId="0" fontId="8" fillId="9" borderId="80" xfId="0" applyFont="1" applyFill="1" applyBorder="1" applyAlignment="1">
      <alignment horizontal="center" vertical="center" wrapText="1"/>
    </xf>
    <xf numFmtId="0" fontId="8" fillId="9" borderId="0" xfId="0" applyFont="1" applyFill="1" applyBorder="1" applyAlignment="1">
      <alignment horizontal="center" vertical="center" wrapText="1"/>
    </xf>
    <xf numFmtId="0" fontId="9" fillId="10" borderId="8" xfId="0" applyFont="1" applyFill="1" applyBorder="1" applyAlignment="1">
      <alignment horizontal="center" vertical="center" wrapText="1"/>
    </xf>
    <xf numFmtId="0" fontId="9" fillId="10" borderId="9" xfId="0" applyFont="1" applyFill="1" applyBorder="1" applyAlignment="1">
      <alignment horizontal="center" vertical="center" wrapText="1"/>
    </xf>
    <xf numFmtId="0" fontId="9" fillId="10" borderId="10" xfId="0" applyFont="1" applyFill="1" applyBorder="1" applyAlignment="1">
      <alignment horizontal="center" vertical="center" wrapText="1"/>
    </xf>
    <xf numFmtId="0" fontId="9" fillId="56" borderId="13" xfId="0" applyFont="1" applyFill="1" applyBorder="1" applyAlignment="1">
      <alignment horizontal="center" vertical="center" wrapText="1" shrinkToFit="1"/>
    </xf>
    <xf numFmtId="0" fontId="9" fillId="56" borderId="14" xfId="0" applyFont="1" applyFill="1" applyBorder="1" applyAlignment="1">
      <alignment horizontal="center" vertical="center" wrapText="1" shrinkToFit="1"/>
    </xf>
    <xf numFmtId="1" fontId="9" fillId="20" borderId="103" xfId="0" applyNumberFormat="1" applyFont="1" applyFill="1" applyBorder="1" applyAlignment="1">
      <alignment horizontal="center" vertical="center"/>
    </xf>
    <xf numFmtId="1" fontId="9" fillId="20" borderId="102" xfId="0" applyNumberFormat="1" applyFont="1" applyFill="1" applyBorder="1" applyAlignment="1">
      <alignment horizontal="center" vertical="center"/>
    </xf>
    <xf numFmtId="0" fontId="9" fillId="56" borderId="17" xfId="0" applyFont="1" applyFill="1" applyBorder="1" applyAlignment="1">
      <alignment horizontal="center" vertical="center" shrinkToFit="1"/>
    </xf>
    <xf numFmtId="0" fontId="9" fillId="56" borderId="18" xfId="0" applyFont="1" applyFill="1" applyBorder="1" applyAlignment="1">
      <alignment horizontal="center" vertical="center" shrinkToFit="1"/>
    </xf>
    <xf numFmtId="0" fontId="9" fillId="56" borderId="21" xfId="0" applyFont="1" applyFill="1" applyBorder="1" applyAlignment="1">
      <alignment horizontal="center" vertical="center" shrinkToFit="1"/>
    </xf>
    <xf numFmtId="0" fontId="9" fillId="56" borderId="22" xfId="0" applyFont="1" applyFill="1" applyBorder="1" applyAlignment="1">
      <alignment horizontal="center" vertical="center" shrinkToFit="1"/>
    </xf>
    <xf numFmtId="1" fontId="9" fillId="26" borderId="101" xfId="0" applyNumberFormat="1" applyFont="1" applyFill="1" applyBorder="1" applyAlignment="1">
      <alignment horizontal="center" vertical="center"/>
    </xf>
    <xf numFmtId="1" fontId="9" fillId="26" borderId="102" xfId="0" applyNumberFormat="1" applyFont="1" applyFill="1" applyBorder="1" applyAlignment="1">
      <alignment horizontal="center" vertical="center"/>
    </xf>
    <xf numFmtId="0" fontId="9" fillId="56" borderId="17" xfId="0" applyFont="1" applyFill="1" applyBorder="1" applyAlignment="1">
      <alignment horizontal="center" vertical="center" wrapText="1" shrinkToFit="1"/>
    </xf>
    <xf numFmtId="0" fontId="9" fillId="56" borderId="18" xfId="0" applyFont="1" applyFill="1" applyBorder="1" applyAlignment="1">
      <alignment horizontal="center" vertical="center" wrapText="1" shrinkToFit="1"/>
    </xf>
    <xf numFmtId="1" fontId="9" fillId="29" borderId="103" xfId="0" applyNumberFormat="1" applyFont="1" applyFill="1" applyBorder="1" applyAlignment="1">
      <alignment horizontal="center" vertical="center"/>
    </xf>
    <xf numFmtId="1" fontId="9" fillId="29" borderId="102" xfId="0" applyNumberFormat="1" applyFont="1" applyFill="1" applyBorder="1" applyAlignment="1">
      <alignment horizontal="center" vertical="center"/>
    </xf>
    <xf numFmtId="0" fontId="5" fillId="3" borderId="1" xfId="0" applyFont="1" applyFill="1" applyBorder="1" applyAlignment="1" applyProtection="1">
      <alignment horizontal="center" vertical="center" wrapText="1"/>
    </xf>
    <xf numFmtId="0" fontId="5" fillId="3" borderId="3" xfId="0" applyFont="1" applyFill="1" applyBorder="1" applyAlignment="1" applyProtection="1">
      <alignment horizontal="center" vertical="center" wrapText="1"/>
    </xf>
    <xf numFmtId="1" fontId="6" fillId="62" borderId="96" xfId="0" applyNumberFormat="1" applyFont="1" applyFill="1" applyBorder="1" applyAlignment="1">
      <alignment horizontal="center" vertical="center"/>
    </xf>
    <xf numFmtId="1" fontId="6" fillId="62" borderId="97" xfId="0" applyNumberFormat="1" applyFont="1" applyFill="1" applyBorder="1" applyAlignment="1">
      <alignment horizontal="center" vertical="center"/>
    </xf>
    <xf numFmtId="1" fontId="6" fillId="62" borderId="98" xfId="0" applyNumberFormat="1" applyFont="1" applyFill="1" applyBorder="1" applyAlignment="1">
      <alignment horizontal="center" vertical="center"/>
    </xf>
    <xf numFmtId="1" fontId="6" fillId="62" borderId="99" xfId="0" applyNumberFormat="1" applyFont="1" applyFill="1" applyBorder="1" applyAlignment="1">
      <alignment horizontal="center" vertical="center"/>
    </xf>
    <xf numFmtId="1" fontId="6" fillId="62" borderId="92" xfId="0" applyNumberFormat="1" applyFont="1" applyFill="1" applyBorder="1" applyAlignment="1">
      <alignment horizontal="center" vertical="center"/>
    </xf>
    <xf numFmtId="1" fontId="6" fillId="62" borderId="100" xfId="0" applyNumberFormat="1" applyFont="1" applyFill="1" applyBorder="1" applyAlignment="1">
      <alignment horizontal="center" vertical="center"/>
    </xf>
    <xf numFmtId="0" fontId="33" fillId="9" borderId="8" xfId="0" applyFont="1" applyFill="1" applyBorder="1" applyAlignment="1">
      <alignment horizontal="center" vertical="center" wrapText="1"/>
    </xf>
    <xf numFmtId="0" fontId="33" fillId="9" borderId="9" xfId="0" applyFont="1" applyFill="1" applyBorder="1" applyAlignment="1">
      <alignment horizontal="center" vertical="center" wrapText="1"/>
    </xf>
    <xf numFmtId="0" fontId="33" fillId="9" borderId="10" xfId="0" applyFont="1" applyFill="1" applyBorder="1" applyAlignment="1">
      <alignment horizontal="center" vertical="center" wrapText="1"/>
    </xf>
    <xf numFmtId="0" fontId="9" fillId="56" borderId="13" xfId="0" applyFont="1" applyFill="1" applyBorder="1" applyAlignment="1">
      <alignment horizontal="center" vertical="center" shrinkToFit="1"/>
    </xf>
    <xf numFmtId="0" fontId="9" fillId="56" borderId="14" xfId="0" applyFont="1" applyFill="1" applyBorder="1" applyAlignment="1">
      <alignment horizontal="center" vertical="center" shrinkToFit="1"/>
    </xf>
    <xf numFmtId="0" fontId="9" fillId="31" borderId="15" xfId="0" applyFont="1" applyFill="1" applyBorder="1" applyAlignment="1" applyProtection="1">
      <alignment horizontal="center" vertical="center" wrapText="1"/>
    </xf>
    <xf numFmtId="1" fontId="9" fillId="32" borderId="103" xfId="0" applyNumberFormat="1" applyFont="1" applyFill="1" applyBorder="1" applyAlignment="1">
      <alignment horizontal="center" vertical="center"/>
    </xf>
    <xf numFmtId="1" fontId="9" fillId="32" borderId="102" xfId="0" applyNumberFormat="1" applyFont="1" applyFill="1" applyBorder="1" applyAlignment="1">
      <alignment horizontal="center" vertical="center"/>
    </xf>
    <xf numFmtId="0" fontId="9" fillId="56" borderId="21" xfId="0" applyFont="1" applyFill="1" applyBorder="1" applyAlignment="1">
      <alignment horizontal="center" vertical="center" wrapText="1" shrinkToFit="1"/>
    </xf>
    <xf numFmtId="0" fontId="9" fillId="56" borderId="22" xfId="0" applyFont="1" applyFill="1" applyBorder="1" applyAlignment="1">
      <alignment horizontal="center" vertical="center" wrapText="1" shrinkToFit="1"/>
    </xf>
    <xf numFmtId="0" fontId="9" fillId="11" borderId="11" xfId="0" applyFont="1" applyFill="1" applyBorder="1" applyAlignment="1" applyProtection="1">
      <alignment horizontal="center" vertical="center" wrapText="1"/>
    </xf>
    <xf numFmtId="0" fontId="9" fillId="11" borderId="15" xfId="0" applyFont="1" applyFill="1" applyBorder="1" applyAlignment="1" applyProtection="1">
      <alignment horizontal="center" vertical="center" wrapText="1"/>
    </xf>
    <xf numFmtId="1" fontId="9" fillId="12" borderId="101" xfId="0" applyNumberFormat="1" applyFont="1" applyFill="1" applyBorder="1" applyAlignment="1">
      <alignment horizontal="center" vertical="center"/>
    </xf>
    <xf numFmtId="1" fontId="9" fillId="12" borderId="102" xfId="0" applyNumberFormat="1" applyFont="1" applyFill="1" applyBorder="1" applyAlignment="1">
      <alignment horizontal="center" vertical="center"/>
    </xf>
    <xf numFmtId="0" fontId="4" fillId="10" borderId="8" xfId="0" applyFont="1" applyFill="1" applyBorder="1" applyAlignment="1">
      <alignment horizontal="center" vertical="center" wrapText="1"/>
    </xf>
    <xf numFmtId="0" fontId="4" fillId="10" borderId="9" xfId="0" applyFont="1" applyFill="1" applyBorder="1" applyAlignment="1">
      <alignment horizontal="center" vertical="center" wrapText="1"/>
    </xf>
    <xf numFmtId="0" fontId="4" fillId="10" borderId="10" xfId="0" applyFont="1" applyFill="1" applyBorder="1" applyAlignment="1">
      <alignment horizontal="center" vertical="center" wrapText="1"/>
    </xf>
    <xf numFmtId="1" fontId="38" fillId="62" borderId="96" xfId="0" applyNumberFormat="1" applyFont="1" applyFill="1" applyBorder="1" applyAlignment="1">
      <alignment horizontal="center" vertical="center"/>
    </xf>
    <xf numFmtId="1" fontId="38" fillId="62" borderId="97" xfId="0" applyNumberFormat="1" applyFont="1" applyFill="1" applyBorder="1" applyAlignment="1">
      <alignment horizontal="center" vertical="center"/>
    </xf>
    <xf numFmtId="1" fontId="38" fillId="62" borderId="98" xfId="0" applyNumberFormat="1" applyFont="1" applyFill="1" applyBorder="1" applyAlignment="1">
      <alignment horizontal="center" vertical="center"/>
    </xf>
    <xf numFmtId="1" fontId="38" fillId="62" borderId="99" xfId="0" applyNumberFormat="1" applyFont="1" applyFill="1" applyBorder="1" applyAlignment="1">
      <alignment horizontal="center" vertical="center"/>
    </xf>
    <xf numFmtId="1" fontId="38" fillId="62" borderId="92" xfId="0" applyNumberFormat="1" applyFont="1" applyFill="1" applyBorder="1" applyAlignment="1">
      <alignment horizontal="center" vertical="center"/>
    </xf>
    <xf numFmtId="1" fontId="38" fillId="62" borderId="100" xfId="0" applyNumberFormat="1" applyFont="1" applyFill="1" applyBorder="1" applyAlignment="1">
      <alignment horizontal="center" vertical="center"/>
    </xf>
    <xf numFmtId="0" fontId="36" fillId="56" borderId="25" xfId="0" applyFont="1" applyFill="1" applyBorder="1" applyAlignment="1">
      <alignment horizontal="center" vertical="center" shrinkToFit="1"/>
    </xf>
    <xf numFmtId="0" fontId="36" fillId="56" borderId="91" xfId="0" applyFont="1" applyFill="1" applyBorder="1" applyAlignment="1">
      <alignment horizontal="center" vertical="center" shrinkToFit="1"/>
    </xf>
    <xf numFmtId="0" fontId="36" fillId="56" borderId="26" xfId="0" applyFont="1" applyFill="1" applyBorder="1" applyAlignment="1">
      <alignment horizontal="center" vertical="center" shrinkToFit="1"/>
    </xf>
    <xf numFmtId="0" fontId="37" fillId="56" borderId="93" xfId="0" applyFont="1" applyFill="1" applyBorder="1" applyAlignment="1">
      <alignment horizontal="center" vertical="center" wrapText="1"/>
    </xf>
    <xf numFmtId="0" fontId="37" fillId="56" borderId="94" xfId="0" applyFont="1" applyFill="1" applyBorder="1" applyAlignment="1">
      <alignment horizontal="center" vertical="center" wrapText="1"/>
    </xf>
    <xf numFmtId="0" fontId="37" fillId="56" borderId="95" xfId="0" applyFont="1" applyFill="1" applyBorder="1" applyAlignment="1">
      <alignment horizontal="center" vertical="center" wrapText="1"/>
    </xf>
    <xf numFmtId="0" fontId="24" fillId="7" borderId="1" xfId="0" applyFont="1" applyFill="1" applyBorder="1" applyAlignment="1" applyProtection="1">
      <alignment horizontal="center" vertical="center" wrapText="1"/>
    </xf>
    <xf numFmtId="0" fontId="24" fillId="7" borderId="2" xfId="0" applyFont="1" applyFill="1" applyBorder="1" applyAlignment="1" applyProtection="1">
      <alignment horizontal="center" vertical="center" wrapText="1"/>
    </xf>
    <xf numFmtId="0" fontId="24" fillId="7" borderId="3" xfId="0" applyFont="1" applyFill="1" applyBorder="1" applyAlignment="1" applyProtection="1">
      <alignment horizontal="center" vertical="center" wrapText="1"/>
    </xf>
    <xf numFmtId="0" fontId="37" fillId="56" borderId="108" xfId="0" applyFont="1" applyFill="1" applyBorder="1" applyAlignment="1">
      <alignment horizontal="center" vertical="center" wrapText="1"/>
    </xf>
    <xf numFmtId="0" fontId="33" fillId="64" borderId="109" xfId="0" applyFont="1" applyFill="1" applyBorder="1" applyAlignment="1">
      <alignment horizontal="center" vertical="center" shrinkToFit="1"/>
    </xf>
    <xf numFmtId="0" fontId="33" fillId="64" borderId="110" xfId="0" applyFont="1" applyFill="1" applyBorder="1" applyAlignment="1">
      <alignment horizontal="center" vertical="center" shrinkToFit="1"/>
    </xf>
    <xf numFmtId="0" fontId="37" fillId="56" borderId="111" xfId="0" applyFont="1" applyFill="1" applyBorder="1" applyAlignment="1">
      <alignment horizontal="center" vertical="center" wrapText="1"/>
    </xf>
    <xf numFmtId="0" fontId="37" fillId="56" borderId="112" xfId="0" applyFont="1" applyFill="1" applyBorder="1" applyAlignment="1">
      <alignment horizontal="center" vertical="center" wrapText="1"/>
    </xf>
    <xf numFmtId="0" fontId="37" fillId="56" borderId="113" xfId="0" applyFont="1" applyFill="1" applyBorder="1" applyAlignment="1">
      <alignment horizontal="center" vertical="center" wrapText="1"/>
    </xf>
    <xf numFmtId="0" fontId="37" fillId="56" borderId="92" xfId="0" applyFont="1" applyFill="1" applyBorder="1" applyAlignment="1">
      <alignment horizontal="center" vertical="center" wrapText="1"/>
    </xf>
    <xf numFmtId="0" fontId="37" fillId="56" borderId="100" xfId="0" applyFont="1" applyFill="1" applyBorder="1" applyAlignment="1">
      <alignment horizontal="center" vertical="center" wrapText="1"/>
    </xf>
    <xf numFmtId="0" fontId="22" fillId="56" borderId="25" xfId="0" applyFont="1" applyFill="1" applyBorder="1" applyAlignment="1">
      <alignment horizontal="center" vertical="center" shrinkToFit="1"/>
    </xf>
    <xf numFmtId="0" fontId="22" fillId="56" borderId="26" xfId="0" applyFont="1" applyFill="1" applyBorder="1" applyAlignment="1">
      <alignment horizontal="center" vertical="center" shrinkToFit="1"/>
    </xf>
    <xf numFmtId="0" fontId="28" fillId="58" borderId="33" xfId="0" applyFont="1" applyFill="1" applyBorder="1" applyAlignment="1">
      <alignment horizontal="center" vertical="center"/>
    </xf>
    <xf numFmtId="0" fontId="28" fillId="58" borderId="35" xfId="0" applyFont="1" applyFill="1" applyBorder="1" applyAlignment="1">
      <alignment horizontal="center" vertical="center"/>
    </xf>
    <xf numFmtId="0" fontId="15" fillId="45" borderId="44" xfId="0" applyNumberFormat="1" applyFont="1" applyFill="1" applyBorder="1" applyAlignment="1">
      <alignment horizontal="center" vertical="center" wrapText="1" shrinkToFit="1"/>
    </xf>
    <xf numFmtId="0" fontId="15" fillId="45" borderId="45" xfId="0" applyNumberFormat="1" applyFont="1" applyFill="1" applyBorder="1" applyAlignment="1">
      <alignment horizontal="center" vertical="center" wrapText="1" shrinkToFit="1"/>
    </xf>
    <xf numFmtId="0" fontId="15" fillId="47" borderId="49" xfId="0" applyNumberFormat="1" applyFont="1" applyFill="1" applyBorder="1" applyAlignment="1">
      <alignment horizontal="center" vertical="center" wrapText="1" shrinkToFit="1"/>
    </xf>
    <xf numFmtId="0" fontId="15" fillId="47" borderId="50" xfId="0" applyNumberFormat="1" applyFont="1" applyFill="1" applyBorder="1" applyAlignment="1">
      <alignment horizontal="center" vertical="center" wrapText="1" shrinkToFit="1"/>
    </xf>
    <xf numFmtId="0" fontId="15" fillId="47" borderId="55" xfId="0" applyNumberFormat="1" applyFont="1" applyFill="1" applyBorder="1" applyAlignment="1">
      <alignment horizontal="center" vertical="center" wrapText="1" shrinkToFit="1"/>
    </xf>
    <xf numFmtId="0" fontId="15" fillId="47" borderId="56" xfId="0" applyNumberFormat="1" applyFont="1" applyFill="1" applyBorder="1" applyAlignment="1">
      <alignment horizontal="center" vertical="center" wrapText="1" shrinkToFit="1"/>
    </xf>
    <xf numFmtId="0" fontId="14" fillId="8" borderId="33" xfId="0" applyFont="1" applyFill="1" applyBorder="1" applyAlignment="1">
      <alignment horizontal="center"/>
    </xf>
    <xf numFmtId="0" fontId="14" fillId="8" borderId="34" xfId="0" applyFont="1" applyFill="1" applyBorder="1" applyAlignment="1">
      <alignment horizontal="center"/>
    </xf>
    <xf numFmtId="0" fontId="14" fillId="8" borderId="35" xfId="0" applyFont="1" applyFill="1" applyBorder="1" applyAlignment="1">
      <alignment horizontal="center"/>
    </xf>
    <xf numFmtId="0" fontId="15" fillId="45" borderId="41" xfId="0" applyNumberFormat="1" applyFont="1" applyFill="1" applyBorder="1" applyAlignment="1">
      <alignment horizontal="center" vertical="center" wrapText="1" shrinkToFit="1"/>
    </xf>
    <xf numFmtId="0" fontId="15" fillId="45" borderId="42" xfId="0" applyNumberFormat="1" applyFont="1" applyFill="1" applyBorder="1" applyAlignment="1">
      <alignment horizontal="center" vertical="center" wrapText="1" shrinkToFit="1"/>
    </xf>
    <xf numFmtId="0" fontId="16" fillId="40" borderId="41" xfId="0" applyNumberFormat="1" applyFont="1" applyFill="1" applyBorder="1" applyAlignment="1">
      <alignment horizontal="center" vertical="center" wrapText="1" shrinkToFit="1"/>
    </xf>
    <xf numFmtId="0" fontId="16" fillId="40" borderId="42" xfId="0" applyNumberFormat="1" applyFont="1" applyFill="1" applyBorder="1" applyAlignment="1">
      <alignment horizontal="center" vertical="center" wrapText="1" shrinkToFit="1"/>
    </xf>
    <xf numFmtId="0" fontId="15" fillId="40" borderId="44" xfId="0" applyNumberFormat="1" applyFont="1" applyFill="1" applyBorder="1" applyAlignment="1">
      <alignment horizontal="center" vertical="center" wrapText="1" shrinkToFit="1"/>
    </xf>
    <xf numFmtId="0" fontId="15" fillId="40" borderId="45" xfId="0" applyNumberFormat="1" applyFont="1" applyFill="1" applyBorder="1" applyAlignment="1">
      <alignment horizontal="center" vertical="center" wrapText="1" shrinkToFit="1"/>
    </xf>
    <xf numFmtId="0" fontId="15" fillId="43" borderId="49" xfId="0" applyNumberFormat="1" applyFont="1" applyFill="1" applyBorder="1" applyAlignment="1">
      <alignment horizontal="center" vertical="center" wrapText="1" shrinkToFit="1"/>
    </xf>
    <xf numFmtId="0" fontId="15" fillId="43" borderId="50" xfId="0" applyNumberFormat="1" applyFont="1" applyFill="1" applyBorder="1" applyAlignment="1">
      <alignment horizontal="center" vertical="center" wrapText="1" shrinkToFit="1"/>
    </xf>
    <xf numFmtId="0" fontId="16" fillId="40" borderId="36" xfId="0" applyNumberFormat="1" applyFont="1" applyFill="1" applyBorder="1" applyAlignment="1">
      <alignment horizontal="center" vertical="center" wrapText="1" shrinkToFit="1"/>
    </xf>
    <xf numFmtId="0" fontId="16" fillId="40" borderId="37" xfId="0" applyNumberFormat="1" applyFont="1" applyFill="1" applyBorder="1" applyAlignment="1">
      <alignment horizontal="center" vertical="center" wrapText="1" shrinkToFit="1"/>
    </xf>
    <xf numFmtId="0" fontId="17" fillId="41" borderId="38" xfId="0" applyFont="1" applyFill="1" applyBorder="1" applyAlignment="1">
      <alignment horizontal="center" vertical="center"/>
    </xf>
    <xf numFmtId="0" fontId="17" fillId="41" borderId="43" xfId="0" applyFont="1" applyFill="1" applyBorder="1" applyAlignment="1">
      <alignment horizontal="center" vertical="center"/>
    </xf>
    <xf numFmtId="0" fontId="15" fillId="43" borderId="41" xfId="0" applyNumberFormat="1" applyFont="1" applyFill="1" applyBorder="1" applyAlignment="1">
      <alignment horizontal="center" vertical="center" wrapText="1" shrinkToFit="1"/>
    </xf>
    <xf numFmtId="0" fontId="15" fillId="43" borderId="42" xfId="0" applyNumberFormat="1" applyFont="1" applyFill="1" applyBorder="1" applyAlignment="1">
      <alignment horizontal="center" vertical="center" wrapText="1" shrinkToFit="1"/>
    </xf>
    <xf numFmtId="0" fontId="15" fillId="43" borderId="44" xfId="0" applyNumberFormat="1" applyFont="1" applyFill="1" applyBorder="1" applyAlignment="1">
      <alignment horizontal="center" vertical="center" wrapText="1" shrinkToFit="1"/>
    </xf>
    <xf numFmtId="0" fontId="15" fillId="43" borderId="45" xfId="0" applyNumberFormat="1" applyFont="1" applyFill="1" applyBorder="1" applyAlignment="1">
      <alignment horizontal="center" vertical="center" wrapText="1" shrinkToFit="1"/>
    </xf>
    <xf numFmtId="0" fontId="9" fillId="56" borderId="27" xfId="0" applyFont="1" applyFill="1" applyBorder="1" applyAlignment="1">
      <alignment horizontal="center" vertical="center" wrapText="1"/>
    </xf>
    <xf numFmtId="0" fontId="9" fillId="56" borderId="28" xfId="0" applyFont="1" applyFill="1" applyBorder="1" applyAlignment="1">
      <alignment horizontal="center" vertical="center" wrapText="1"/>
    </xf>
    <xf numFmtId="0" fontId="23" fillId="0" borderId="30" xfId="0" applyFont="1" applyBorder="1" applyAlignment="1">
      <alignment horizontal="center" vertical="center" shrinkToFit="1"/>
    </xf>
    <xf numFmtId="0" fontId="7" fillId="0" borderId="31" xfId="0" applyFont="1" applyBorder="1"/>
    <xf numFmtId="0" fontId="24" fillId="52" borderId="29" xfId="0" applyNumberFormat="1" applyFont="1" applyFill="1" applyBorder="1" applyAlignment="1">
      <alignment horizontal="center" vertical="center" wrapText="1"/>
    </xf>
    <xf numFmtId="0" fontId="15" fillId="45" borderId="49" xfId="0" applyNumberFormat="1" applyFont="1" applyFill="1" applyBorder="1" applyAlignment="1">
      <alignment horizontal="center" vertical="center" wrapText="1" shrinkToFit="1"/>
    </xf>
    <xf numFmtId="0" fontId="15" fillId="45" borderId="50" xfId="0" applyNumberFormat="1" applyFont="1" applyFill="1" applyBorder="1" applyAlignment="1">
      <alignment horizontal="center" vertical="center" wrapText="1" shrinkToFit="1"/>
    </xf>
    <xf numFmtId="0" fontId="0" fillId="0" borderId="0" xfId="0" applyAlignment="1">
      <alignment vertical="center"/>
    </xf>
    <xf numFmtId="0" fontId="0" fillId="53" borderId="78" xfId="0" applyFill="1" applyBorder="1" applyAlignment="1">
      <alignment vertical="center" wrapText="1"/>
    </xf>
    <xf numFmtId="0" fontId="0" fillId="19" borderId="88" xfId="0" applyFill="1" applyBorder="1" applyAlignment="1">
      <alignment vertical="center"/>
    </xf>
    <xf numFmtId="0" fontId="0" fillId="19" borderId="82" xfId="0" applyFill="1" applyBorder="1" applyAlignment="1">
      <alignment vertical="center"/>
    </xf>
    <xf numFmtId="0" fontId="0" fillId="3" borderId="79" xfId="0" applyFill="1" applyBorder="1" applyAlignment="1">
      <alignment vertical="center" wrapText="1"/>
    </xf>
    <xf numFmtId="0" fontId="0" fillId="19" borderId="89" xfId="0" applyNumberFormat="1" applyFill="1" applyBorder="1" applyAlignment="1">
      <alignment vertical="center"/>
    </xf>
    <xf numFmtId="0" fontId="0" fillId="19" borderId="86" xfId="0" applyNumberFormat="1" applyFill="1" applyBorder="1" applyAlignment="1">
      <alignment vertical="center"/>
    </xf>
    <xf numFmtId="0" fontId="0" fillId="0" borderId="0" xfId="0" applyAlignment="1">
      <alignment vertical="center" wrapText="1"/>
    </xf>
    <xf numFmtId="0" fontId="0" fillId="19" borderId="89" xfId="0" applyFill="1" applyBorder="1" applyAlignment="1">
      <alignment vertical="center"/>
    </xf>
    <xf numFmtId="0" fontId="0" fillId="19" borderId="86" xfId="0" applyFill="1" applyBorder="1" applyAlignment="1">
      <alignment vertical="center"/>
    </xf>
    <xf numFmtId="0" fontId="0" fillId="53" borderId="81" xfId="0" applyFill="1" applyBorder="1" applyAlignment="1">
      <alignment vertical="center" wrapText="1"/>
    </xf>
    <xf numFmtId="0" fontId="0" fillId="51" borderId="83" xfId="0" applyFill="1" applyBorder="1" applyAlignment="1">
      <alignment vertical="center" wrapText="1"/>
    </xf>
    <xf numFmtId="0" fontId="0" fillId="51" borderId="85" xfId="0" applyFill="1" applyBorder="1" applyAlignment="1">
      <alignment vertical="center" wrapText="1"/>
    </xf>
    <xf numFmtId="0" fontId="0" fillId="53" borderId="82" xfId="0" applyNumberFormat="1" applyFill="1" applyBorder="1" applyAlignment="1">
      <alignment horizontal="center" vertical="center"/>
    </xf>
    <xf numFmtId="0" fontId="0" fillId="0" borderId="0" xfId="0" applyAlignment="1">
      <alignment horizontal="right" vertical="center"/>
    </xf>
    <xf numFmtId="0" fontId="24" fillId="52" borderId="0" xfId="1" applyFont="1" applyFill="1" applyAlignment="1">
      <alignment horizontal="center" vertical="center"/>
    </xf>
    <xf numFmtId="0" fontId="24" fillId="51" borderId="0" xfId="1" applyFont="1" applyFill="1" applyAlignment="1">
      <alignment horizontal="center" vertical="center"/>
    </xf>
    <xf numFmtId="0" fontId="0" fillId="19" borderId="81" xfId="0" applyFill="1" applyBorder="1" applyAlignment="1">
      <alignment horizontal="center" vertical="center"/>
    </xf>
    <xf numFmtId="0" fontId="0" fillId="19" borderId="85" xfId="0" applyNumberFormat="1" applyFill="1" applyBorder="1" applyAlignment="1">
      <alignment horizontal="center" vertical="center"/>
    </xf>
    <xf numFmtId="0" fontId="0" fillId="0" borderId="0" xfId="0" applyNumberFormat="1" applyAlignment="1">
      <alignment horizontal="center" vertical="center"/>
    </xf>
    <xf numFmtId="0" fontId="0" fillId="19" borderId="85" xfId="0" applyFill="1" applyBorder="1" applyAlignment="1">
      <alignment horizontal="center" vertical="center"/>
    </xf>
    <xf numFmtId="0" fontId="0" fillId="3" borderId="84" xfId="0" applyNumberFormat="1" applyFill="1" applyBorder="1" applyAlignment="1">
      <alignment horizontal="center" vertical="center"/>
    </xf>
    <xf numFmtId="0" fontId="0" fillId="3" borderId="86" xfId="0" applyNumberFormat="1" applyFill="1" applyBorder="1" applyAlignment="1">
      <alignment horizontal="center" vertical="center"/>
    </xf>
    <xf numFmtId="0" fontId="40" fillId="42" borderId="39" xfId="0" applyFont="1" applyFill="1" applyBorder="1" applyAlignment="1">
      <alignment horizontal="center" vertical="center" wrapText="1" shrinkToFit="1"/>
    </xf>
    <xf numFmtId="0" fontId="15" fillId="42" borderId="53" xfId="0" applyFont="1" applyFill="1" applyBorder="1" applyAlignment="1">
      <alignment horizontal="center" vertical="center" wrapText="1" shrinkToFit="1"/>
    </xf>
    <xf numFmtId="0" fontId="15" fillId="42" borderId="47" xfId="0" applyFont="1" applyFill="1" applyBorder="1" applyAlignment="1">
      <alignment horizontal="center" vertical="center" wrapText="1" shrinkToFit="1"/>
    </xf>
    <xf numFmtId="0" fontId="41" fillId="54" borderId="0" xfId="1" applyFont="1" applyFill="1" applyAlignment="1">
      <alignment horizontal="center" vertical="center"/>
    </xf>
    <xf numFmtId="0" fontId="0" fillId="0" borderId="70" xfId="0" applyBorder="1" applyAlignment="1">
      <alignment wrapText="1"/>
    </xf>
    <xf numFmtId="0" fontId="3" fillId="3" borderId="64" xfId="0" applyFont="1" applyFill="1" applyBorder="1" applyAlignment="1">
      <alignment horizontal="center" vertical="center" wrapText="1"/>
    </xf>
    <xf numFmtId="0" fontId="0" fillId="0" borderId="0" xfId="0" applyAlignment="1">
      <alignment horizontal="center" vertical="center" wrapText="1"/>
    </xf>
    <xf numFmtId="0" fontId="11" fillId="63" borderId="63" xfId="1" applyFill="1" applyBorder="1" applyAlignment="1">
      <alignment horizontal="center" vertical="center" wrapText="1"/>
    </xf>
    <xf numFmtId="18" fontId="41" fillId="65" borderId="0" xfId="1" applyNumberFormat="1" applyFont="1" applyFill="1" applyAlignment="1">
      <alignment horizontal="center" vertical="center"/>
    </xf>
    <xf numFmtId="18" fontId="41" fillId="65" borderId="89" xfId="1" applyNumberFormat="1" applyFont="1" applyFill="1" applyBorder="1" applyAlignment="1">
      <alignment horizontal="center" vertical="center"/>
    </xf>
  </cellXfs>
  <cellStyles count="2">
    <cellStyle name="Lien hypertexte" xfId="1" builtinId="8"/>
    <cellStyle name="Normal" xfId="0" builtinId="0"/>
  </cellStyles>
  <dxfs count="12">
    <dxf>
      <fill>
        <patternFill patternType="solid">
          <fgColor rgb="FFFF0000"/>
          <bgColor rgb="FFFF0000"/>
        </patternFill>
      </fill>
    </dxf>
    <dxf>
      <fill>
        <patternFill patternType="solid">
          <fgColor rgb="FFF79646"/>
          <bgColor rgb="FFFFC000"/>
        </patternFill>
      </fill>
    </dxf>
    <dxf>
      <fill>
        <patternFill patternType="solid">
          <fgColor rgb="FFFFFF00"/>
          <bgColor theme="4" tint="0.59996337778862885"/>
        </patternFill>
      </fill>
    </dxf>
    <dxf>
      <fill>
        <patternFill patternType="solid">
          <fgColor rgb="FF548DD4"/>
          <bgColor rgb="FF92D050"/>
        </patternFill>
      </fill>
    </dxf>
    <dxf>
      <fill>
        <patternFill>
          <bgColor rgb="FF00B0F0"/>
        </patternFill>
      </fill>
    </dxf>
    <dxf>
      <font>
        <color rgb="FFFFFF00"/>
      </font>
      <fill>
        <patternFill patternType="solid">
          <fgColor rgb="FF000000"/>
          <bgColor theme="2" tint="-9.9948118533890809E-2"/>
        </patternFill>
      </fill>
    </dxf>
    <dxf>
      <fill>
        <patternFill patternType="solid">
          <fgColor rgb="FFFF0000"/>
          <bgColor rgb="FFFF0000"/>
        </patternFill>
      </fill>
    </dxf>
    <dxf>
      <fill>
        <patternFill patternType="solid">
          <fgColor rgb="FFF79646"/>
          <bgColor rgb="FFFFC000"/>
        </patternFill>
      </fill>
    </dxf>
    <dxf>
      <fill>
        <patternFill patternType="solid">
          <fgColor rgb="FFFFFF00"/>
          <bgColor theme="4" tint="0.59996337778862885"/>
        </patternFill>
      </fill>
    </dxf>
    <dxf>
      <fill>
        <patternFill patternType="solid">
          <fgColor rgb="FF548DD4"/>
          <bgColor rgb="FF92D050"/>
        </patternFill>
      </fill>
    </dxf>
    <dxf>
      <fill>
        <patternFill>
          <bgColor rgb="FF00B0F0"/>
        </patternFill>
      </fill>
    </dxf>
    <dxf>
      <font>
        <color rgb="FFFFFF00"/>
      </font>
      <fill>
        <patternFill patternType="solid">
          <fgColor rgb="FF000000"/>
          <bgColor theme="2" tint="-9.9948118533890809E-2"/>
        </patternFill>
      </fill>
    </dxf>
  </dxfs>
  <tableStyles count="0" defaultTableStyle="TableStyleMedium2" defaultPivotStyle="PivotStyleLight16"/>
  <colors>
    <mruColors>
      <color rgb="FFFBBAB3"/>
      <color rgb="FFFF7C5D"/>
      <color rgb="FFFFFAF8"/>
      <color rgb="FFF65C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502920</xdr:colOff>
      <xdr:row>1</xdr:row>
      <xdr:rowOff>114300</xdr:rowOff>
    </xdr:from>
    <xdr:to>
      <xdr:col>12</xdr:col>
      <xdr:colOff>502920</xdr:colOff>
      <xdr:row>7</xdr:row>
      <xdr:rowOff>22860</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45580" y="381000"/>
          <a:ext cx="2377440" cy="1089660"/>
        </a:xfrm>
        <a:prstGeom prst="rect">
          <a:avLst/>
        </a:prstGeom>
      </xdr:spPr>
    </xdr:pic>
    <xdr:clientData/>
  </xdr:twoCellAnchor>
  <xdr:twoCellAnchor editAs="oneCell">
    <xdr:from>
      <xdr:col>2</xdr:col>
      <xdr:colOff>30480</xdr:colOff>
      <xdr:row>1</xdr:row>
      <xdr:rowOff>137160</xdr:rowOff>
    </xdr:from>
    <xdr:to>
      <xdr:col>5</xdr:col>
      <xdr:colOff>30480</xdr:colOff>
      <xdr:row>7</xdr:row>
      <xdr:rowOff>45720</xdr:rowOff>
    </xdr:to>
    <xdr:pic>
      <xdr:nvPicPr>
        <xdr:cNvPr id="3" name="Imag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35380" y="403860"/>
          <a:ext cx="2377440" cy="10896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47625</xdr:colOff>
      <xdr:row>1</xdr:row>
      <xdr:rowOff>76200</xdr:rowOff>
    </xdr:from>
    <xdr:to>
      <xdr:col>3</xdr:col>
      <xdr:colOff>2430780</xdr:colOff>
      <xdr:row>7</xdr:row>
      <xdr:rowOff>129540</xdr:rowOff>
    </xdr:to>
    <xdr:pic>
      <xdr:nvPicPr>
        <xdr:cNvPr id="10" name="Imag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05550" y="342900"/>
          <a:ext cx="2383155" cy="1082040"/>
        </a:xfrm>
        <a:prstGeom prst="rect">
          <a:avLst/>
        </a:prstGeom>
      </xdr:spPr>
    </xdr:pic>
    <xdr:clientData/>
  </xdr:twoCellAnchor>
  <xdr:twoCellAnchor editAs="oneCell">
    <xdr:from>
      <xdr:col>1</xdr:col>
      <xdr:colOff>1476375</xdr:colOff>
      <xdr:row>1</xdr:row>
      <xdr:rowOff>89535</xdr:rowOff>
    </xdr:from>
    <xdr:to>
      <xdr:col>1</xdr:col>
      <xdr:colOff>3848100</xdr:colOff>
      <xdr:row>7</xdr:row>
      <xdr:rowOff>140970</xdr:rowOff>
    </xdr:to>
    <xdr:pic>
      <xdr:nvPicPr>
        <xdr:cNvPr id="11" name="Image 1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71650" y="356235"/>
          <a:ext cx="2371725" cy="10801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601980</xdr:colOff>
      <xdr:row>1</xdr:row>
      <xdr:rowOff>137160</xdr:rowOff>
    </xdr:from>
    <xdr:to>
      <xdr:col>4</xdr:col>
      <xdr:colOff>20955</xdr:colOff>
      <xdr:row>7</xdr:row>
      <xdr:rowOff>129540</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78680" y="403860"/>
          <a:ext cx="2377440" cy="1173480"/>
        </a:xfrm>
        <a:prstGeom prst="rect">
          <a:avLst/>
        </a:prstGeom>
      </xdr:spPr>
    </xdr:pic>
    <xdr:clientData/>
  </xdr:twoCellAnchor>
  <xdr:twoCellAnchor editAs="oneCell">
    <xdr:from>
      <xdr:col>0</xdr:col>
      <xdr:colOff>990600</xdr:colOff>
      <xdr:row>1</xdr:row>
      <xdr:rowOff>144780</xdr:rowOff>
    </xdr:from>
    <xdr:to>
      <xdr:col>0</xdr:col>
      <xdr:colOff>3368040</xdr:colOff>
      <xdr:row>7</xdr:row>
      <xdr:rowOff>137160</xdr:rowOff>
    </xdr:to>
    <xdr:pic>
      <xdr:nvPicPr>
        <xdr:cNvPr id="3" name="Imag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0600" y="411480"/>
          <a:ext cx="2377440" cy="11734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1503045</xdr:colOff>
      <xdr:row>1</xdr:row>
      <xdr:rowOff>95250</xdr:rowOff>
    </xdr:from>
    <xdr:to>
      <xdr:col>5</xdr:col>
      <xdr:colOff>398145</xdr:colOff>
      <xdr:row>7</xdr:row>
      <xdr:rowOff>87629</xdr:rowOff>
    </xdr:to>
    <xdr:pic>
      <xdr:nvPicPr>
        <xdr:cNvPr id="4" name="Imag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80370" y="361950"/>
          <a:ext cx="2381250" cy="1163954"/>
        </a:xfrm>
        <a:prstGeom prst="rect">
          <a:avLst/>
        </a:prstGeom>
      </xdr:spPr>
    </xdr:pic>
    <xdr:clientData/>
  </xdr:twoCellAnchor>
  <xdr:twoCellAnchor editAs="oneCell">
    <xdr:from>
      <xdr:col>1</xdr:col>
      <xdr:colOff>2484756</xdr:colOff>
      <xdr:row>1</xdr:row>
      <xdr:rowOff>80010</xdr:rowOff>
    </xdr:from>
    <xdr:to>
      <xdr:col>1</xdr:col>
      <xdr:colOff>4859656</xdr:colOff>
      <xdr:row>7</xdr:row>
      <xdr:rowOff>72389</xdr:rowOff>
    </xdr:to>
    <xdr:pic>
      <xdr:nvPicPr>
        <xdr:cNvPr id="5" name="Imag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42006" y="346710"/>
          <a:ext cx="2374900" cy="116395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502920</xdr:colOff>
      <xdr:row>1</xdr:row>
      <xdr:rowOff>114300</xdr:rowOff>
    </xdr:from>
    <xdr:to>
      <xdr:col>10</xdr:col>
      <xdr:colOff>1143000</xdr:colOff>
      <xdr:row>7</xdr:row>
      <xdr:rowOff>106681</xdr:rowOff>
    </xdr:to>
    <xdr:pic>
      <xdr:nvPicPr>
        <xdr:cNvPr id="8" name="Imag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45580" y="381000"/>
          <a:ext cx="2377440" cy="1089660"/>
        </a:xfrm>
        <a:prstGeom prst="rect">
          <a:avLst/>
        </a:prstGeom>
      </xdr:spPr>
    </xdr:pic>
    <xdr:clientData/>
  </xdr:twoCellAnchor>
  <xdr:twoCellAnchor editAs="oneCell">
    <xdr:from>
      <xdr:col>2</xdr:col>
      <xdr:colOff>30480</xdr:colOff>
      <xdr:row>1</xdr:row>
      <xdr:rowOff>137160</xdr:rowOff>
    </xdr:from>
    <xdr:to>
      <xdr:col>3</xdr:col>
      <xdr:colOff>861060</xdr:colOff>
      <xdr:row>7</xdr:row>
      <xdr:rowOff>129541</xdr:rowOff>
    </xdr:to>
    <xdr:pic>
      <xdr:nvPicPr>
        <xdr:cNvPr id="9" name="Imag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35380" y="403860"/>
          <a:ext cx="2377440" cy="108966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blog.fennex.agency/posts/business-online/amazon-product-research/" TargetMode="External"/><Relationship Id="rId2" Type="http://schemas.openxmlformats.org/officeDocument/2006/relationships/hyperlink" Target="https://blog.fennex.agency/posts/business-online/amazon-product-research/" TargetMode="External"/><Relationship Id="rId1" Type="http://schemas.openxmlformats.org/officeDocument/2006/relationships/hyperlink" Target="https://blog.fennex.agency/posts/business-online/profitable-niche-market-business/" TargetMode="External"/><Relationship Id="rId5" Type="http://schemas.openxmlformats.org/officeDocument/2006/relationships/drawing" Target="../drawings/drawing2.xml"/><Relationship Id="rId4" Type="http://schemas.openxmlformats.org/officeDocument/2006/relationships/hyperlink" Target="https://blog.fennex.agency/posts/business-online/amazon-fb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5C4D"/>
  </sheetPr>
  <dimension ref="A1:O102"/>
  <sheetViews>
    <sheetView showGridLines="0" zoomScale="80" zoomScaleNormal="80" workbookViewId="0">
      <selection activeCell="A19" sqref="A19:N21"/>
    </sheetView>
  </sheetViews>
  <sheetFormatPr baseColWidth="10" defaultRowHeight="14.4"/>
  <cols>
    <col min="1" max="1" width="4.5546875" customWidth="1"/>
    <col min="7" max="7" width="8.88671875" customWidth="1"/>
    <col min="13" max="13" width="27.5546875" customWidth="1"/>
    <col min="14" max="14" width="5.44140625" customWidth="1"/>
  </cols>
  <sheetData>
    <row r="1" spans="1:14" ht="21">
      <c r="A1" s="228"/>
      <c r="B1" s="228"/>
      <c r="C1" s="228"/>
      <c r="D1" s="228"/>
      <c r="E1" s="228"/>
      <c r="F1" s="228"/>
      <c r="G1" s="228"/>
      <c r="H1" s="228"/>
      <c r="I1" s="228"/>
      <c r="J1" s="228"/>
      <c r="K1" s="228"/>
      <c r="L1" s="228"/>
      <c r="M1" s="228"/>
      <c r="N1" s="228"/>
    </row>
    <row r="2" spans="1:14" ht="21" customHeight="1">
      <c r="A2" s="229"/>
      <c r="B2" s="229"/>
      <c r="C2" s="229"/>
      <c r="D2" s="229"/>
      <c r="E2" s="229"/>
      <c r="F2" s="229"/>
      <c r="G2" s="229"/>
      <c r="H2" s="229"/>
      <c r="I2" s="229"/>
      <c r="J2" s="229"/>
      <c r="K2" s="229"/>
      <c r="L2" s="229"/>
      <c r="M2" s="229"/>
      <c r="N2" s="229"/>
    </row>
    <row r="3" spans="1:14" ht="14.4" customHeight="1">
      <c r="A3" s="229"/>
      <c r="B3" s="229"/>
      <c r="C3" s="229"/>
      <c r="D3" s="229"/>
      <c r="E3" s="229"/>
      <c r="F3" s="229"/>
      <c r="G3" s="229"/>
      <c r="H3" s="229"/>
      <c r="I3" s="229"/>
      <c r="J3" s="229"/>
      <c r="K3" s="229"/>
      <c r="L3" s="229"/>
      <c r="M3" s="229"/>
      <c r="N3" s="229"/>
    </row>
    <row r="4" spans="1:14" ht="14.4" customHeight="1">
      <c r="A4" s="229"/>
      <c r="B4" s="229"/>
      <c r="C4" s="229"/>
      <c r="D4" s="229"/>
      <c r="E4" s="229"/>
      <c r="F4" s="229"/>
      <c r="G4" s="229"/>
      <c r="H4" s="229"/>
      <c r="I4" s="229"/>
      <c r="J4" s="229"/>
      <c r="K4" s="229"/>
      <c r="L4" s="229"/>
      <c r="M4" s="229"/>
      <c r="N4" s="229"/>
    </row>
    <row r="5" spans="1:14" ht="14.4" customHeight="1">
      <c r="A5" s="229"/>
      <c r="B5" s="229"/>
      <c r="C5" s="229"/>
      <c r="D5" s="229"/>
      <c r="E5" s="229"/>
      <c r="F5" s="229"/>
      <c r="G5" s="229"/>
      <c r="H5" s="229"/>
      <c r="I5" s="229"/>
      <c r="J5" s="229"/>
      <c r="K5" s="229"/>
      <c r="L5" s="229"/>
      <c r="M5" s="229"/>
      <c r="N5" s="229"/>
    </row>
    <row r="6" spans="1:14" ht="14.4" customHeight="1">
      <c r="A6" s="229"/>
      <c r="B6" s="229"/>
      <c r="C6" s="229"/>
      <c r="D6" s="229"/>
      <c r="E6" s="229"/>
      <c r="F6" s="229"/>
      <c r="G6" s="229"/>
      <c r="H6" s="229"/>
      <c r="I6" s="229"/>
      <c r="J6" s="229"/>
      <c r="K6" s="229"/>
      <c r="L6" s="229"/>
      <c r="M6" s="229"/>
      <c r="N6" s="229"/>
    </row>
    <row r="7" spans="1:14" ht="14.4" customHeight="1">
      <c r="A7" s="229"/>
      <c r="B7" s="229"/>
      <c r="C7" s="229"/>
      <c r="D7" s="229"/>
      <c r="E7" s="229"/>
      <c r="F7" s="229"/>
      <c r="G7" s="229"/>
      <c r="H7" s="229"/>
      <c r="I7" s="229"/>
      <c r="J7" s="229"/>
      <c r="K7" s="229"/>
      <c r="L7" s="229"/>
      <c r="M7" s="229"/>
      <c r="N7" s="229"/>
    </row>
    <row r="8" spans="1:14" ht="14.4" customHeight="1">
      <c r="A8" s="229"/>
      <c r="B8" s="229"/>
      <c r="C8" s="229"/>
      <c r="D8" s="229"/>
      <c r="E8" s="229"/>
      <c r="F8" s="229"/>
      <c r="G8" s="229"/>
      <c r="H8" s="229"/>
      <c r="I8" s="229"/>
      <c r="J8" s="229"/>
      <c r="K8" s="229"/>
      <c r="L8" s="229"/>
      <c r="M8" s="229"/>
      <c r="N8" s="229"/>
    </row>
    <row r="9" spans="1:14" ht="21">
      <c r="A9" s="232" t="str">
        <f>HYPERLINK("https://fennex.agency/","Visite Fennex Agency")</f>
        <v>Visite Fennex Agency</v>
      </c>
      <c r="B9" s="232"/>
      <c r="C9" s="232"/>
      <c r="D9" s="232"/>
      <c r="E9" s="232"/>
      <c r="F9" s="232"/>
      <c r="G9" s="232"/>
      <c r="H9" s="232" t="str">
        <f>HYPERLINK("https://blog.fennex.agency/","Visite Fennex Blog")</f>
        <v>Visite Fennex Blog</v>
      </c>
      <c r="I9" s="232"/>
      <c r="J9" s="232"/>
      <c r="K9" s="232"/>
      <c r="L9" s="232"/>
      <c r="M9" s="232"/>
      <c r="N9" s="232"/>
    </row>
    <row r="10" spans="1:14" ht="14.4" customHeight="1">
      <c r="A10" s="231" t="s">
        <v>221</v>
      </c>
      <c r="B10" s="231"/>
      <c r="C10" s="231"/>
      <c r="D10" s="231"/>
      <c r="E10" s="231"/>
      <c r="F10" s="231"/>
      <c r="G10" s="231"/>
      <c r="H10" s="231"/>
      <c r="I10" s="231"/>
      <c r="J10" s="231"/>
      <c r="K10" s="231"/>
      <c r="L10" s="231"/>
      <c r="M10" s="231"/>
      <c r="N10" s="231"/>
    </row>
    <row r="11" spans="1:14" ht="14.4" customHeight="1">
      <c r="A11" s="231"/>
      <c r="B11" s="231"/>
      <c r="C11" s="231"/>
      <c r="D11" s="231"/>
      <c r="E11" s="231"/>
      <c r="F11" s="231"/>
      <c r="G11" s="231"/>
      <c r="H11" s="231"/>
      <c r="I11" s="231"/>
      <c r="J11" s="231"/>
      <c r="K11" s="231"/>
      <c r="L11" s="231"/>
      <c r="M11" s="231"/>
      <c r="N11" s="231"/>
    </row>
    <row r="12" spans="1:14" ht="14.4" customHeight="1">
      <c r="A12" s="231"/>
      <c r="B12" s="231"/>
      <c r="C12" s="231"/>
      <c r="D12" s="231"/>
      <c r="E12" s="231"/>
      <c r="F12" s="231"/>
      <c r="G12" s="231"/>
      <c r="H12" s="231"/>
      <c r="I12" s="231"/>
      <c r="J12" s="231"/>
      <c r="K12" s="231"/>
      <c r="L12" s="231"/>
      <c r="M12" s="231"/>
      <c r="N12" s="231"/>
    </row>
    <row r="13" spans="1:14" ht="14.4" customHeight="1">
      <c r="A13" s="231"/>
      <c r="B13" s="231"/>
      <c r="C13" s="231"/>
      <c r="D13" s="231"/>
      <c r="E13" s="231"/>
      <c r="F13" s="231"/>
      <c r="G13" s="231"/>
      <c r="H13" s="231"/>
      <c r="I13" s="231"/>
      <c r="J13" s="231"/>
      <c r="K13" s="231"/>
      <c r="L13" s="231"/>
      <c r="M13" s="231"/>
      <c r="N13" s="231"/>
    </row>
    <row r="14" spans="1:14" ht="14.4" customHeight="1">
      <c r="A14" s="231"/>
      <c r="B14" s="231"/>
      <c r="C14" s="231"/>
      <c r="D14" s="231"/>
      <c r="E14" s="231"/>
      <c r="F14" s="231"/>
      <c r="G14" s="231"/>
      <c r="H14" s="231"/>
      <c r="I14" s="231"/>
      <c r="J14" s="231"/>
      <c r="K14" s="231"/>
      <c r="L14" s="231"/>
      <c r="M14" s="231"/>
      <c r="N14" s="231"/>
    </row>
    <row r="15" spans="1:14" ht="14.4" customHeight="1">
      <c r="A15" s="231"/>
      <c r="B15" s="231"/>
      <c r="C15" s="231"/>
      <c r="D15" s="231"/>
      <c r="E15" s="231"/>
      <c r="F15" s="231"/>
      <c r="G15" s="231"/>
      <c r="H15" s="231"/>
      <c r="I15" s="231"/>
      <c r="J15" s="231"/>
      <c r="K15" s="231"/>
      <c r="L15" s="231"/>
      <c r="M15" s="231"/>
      <c r="N15" s="231"/>
    </row>
    <row r="16" spans="1:14" ht="14.4" customHeight="1">
      <c r="A16" s="230" t="s">
        <v>220</v>
      </c>
      <c r="B16" s="230"/>
      <c r="C16" s="230"/>
      <c r="D16" s="230"/>
      <c r="E16" s="230"/>
      <c r="F16" s="230"/>
      <c r="G16" s="230"/>
      <c r="H16" s="230"/>
      <c r="I16" s="230"/>
      <c r="J16" s="230"/>
      <c r="K16" s="230"/>
      <c r="L16" s="230"/>
      <c r="M16" s="230"/>
      <c r="N16" s="230"/>
    </row>
    <row r="17" spans="1:14" ht="14.4" customHeight="1">
      <c r="A17" s="230"/>
      <c r="B17" s="230"/>
      <c r="C17" s="230"/>
      <c r="D17" s="230"/>
      <c r="E17" s="230"/>
      <c r="F17" s="230"/>
      <c r="G17" s="230"/>
      <c r="H17" s="230"/>
      <c r="I17" s="230"/>
      <c r="J17" s="230"/>
      <c r="K17" s="230"/>
      <c r="L17" s="230"/>
      <c r="M17" s="230"/>
      <c r="N17" s="230"/>
    </row>
    <row r="18" spans="1:14" ht="14.4" customHeight="1">
      <c r="A18" s="230"/>
      <c r="B18" s="230"/>
      <c r="C18" s="230"/>
      <c r="D18" s="230"/>
      <c r="E18" s="230"/>
      <c r="F18" s="230"/>
      <c r="G18" s="230"/>
      <c r="H18" s="230"/>
      <c r="I18" s="230"/>
      <c r="J18" s="230"/>
      <c r="K18" s="230"/>
      <c r="L18" s="230"/>
      <c r="M18" s="230"/>
      <c r="N18" s="230"/>
    </row>
    <row r="19" spans="1:14" ht="14.4" customHeight="1">
      <c r="A19" s="379" t="s">
        <v>293</v>
      </c>
      <c r="B19" s="379"/>
      <c r="C19" s="379"/>
      <c r="D19" s="379"/>
      <c r="E19" s="379"/>
      <c r="F19" s="379"/>
      <c r="G19" s="379"/>
      <c r="H19" s="379"/>
      <c r="I19" s="379"/>
      <c r="J19" s="379"/>
      <c r="K19" s="379"/>
      <c r="L19" s="379"/>
      <c r="M19" s="379"/>
      <c r="N19" s="379"/>
    </row>
    <row r="20" spans="1:14" ht="14.4" customHeight="1">
      <c r="A20" s="379"/>
      <c r="B20" s="379"/>
      <c r="C20" s="379"/>
      <c r="D20" s="379"/>
      <c r="E20" s="379"/>
      <c r="F20" s="379"/>
      <c r="G20" s="379"/>
      <c r="H20" s="379"/>
      <c r="I20" s="379"/>
      <c r="J20" s="379"/>
      <c r="K20" s="379"/>
      <c r="L20" s="379"/>
      <c r="M20" s="379"/>
      <c r="N20" s="379"/>
    </row>
    <row r="21" spans="1:14" ht="14.4" customHeight="1">
      <c r="A21" s="379"/>
      <c r="B21" s="379"/>
      <c r="C21" s="379"/>
      <c r="D21" s="379"/>
      <c r="E21" s="379"/>
      <c r="F21" s="379"/>
      <c r="G21" s="379"/>
      <c r="H21" s="379"/>
      <c r="I21" s="379"/>
      <c r="J21" s="379"/>
      <c r="K21" s="379"/>
      <c r="L21" s="379"/>
      <c r="M21" s="379"/>
      <c r="N21" s="379"/>
    </row>
    <row r="22" spans="1:14">
      <c r="A22" s="86"/>
      <c r="B22" s="218" t="s">
        <v>228</v>
      </c>
      <c r="C22" s="218"/>
      <c r="D22" s="218"/>
      <c r="E22" s="218"/>
      <c r="F22" s="218"/>
      <c r="G22" s="218"/>
      <c r="H22" s="218"/>
      <c r="I22" s="218"/>
      <c r="J22" s="218"/>
      <c r="K22" s="218"/>
      <c r="L22" s="218"/>
      <c r="M22" s="218"/>
      <c r="N22" s="44"/>
    </row>
    <row r="23" spans="1:14">
      <c r="A23" s="86"/>
      <c r="B23" s="218"/>
      <c r="C23" s="218"/>
      <c r="D23" s="218"/>
      <c r="E23" s="218"/>
      <c r="F23" s="218"/>
      <c r="G23" s="218"/>
      <c r="H23" s="218"/>
      <c r="I23" s="218"/>
      <c r="J23" s="218"/>
      <c r="K23" s="218"/>
      <c r="L23" s="218"/>
      <c r="M23" s="218"/>
      <c r="N23" s="44"/>
    </row>
    <row r="24" spans="1:14">
      <c r="A24" s="86"/>
      <c r="B24" s="218" t="s">
        <v>234</v>
      </c>
      <c r="C24" s="218"/>
      <c r="D24" s="218"/>
      <c r="E24" s="218"/>
      <c r="F24" s="218"/>
      <c r="G24" s="218"/>
      <c r="H24" s="218"/>
      <c r="I24" s="218"/>
      <c r="J24" s="218"/>
      <c r="K24" s="218"/>
      <c r="L24" s="218"/>
      <c r="M24" s="218"/>
      <c r="N24" s="44"/>
    </row>
    <row r="25" spans="1:14">
      <c r="A25" s="86"/>
      <c r="B25" s="218"/>
      <c r="C25" s="218"/>
      <c r="D25" s="218"/>
      <c r="E25" s="218"/>
      <c r="F25" s="218"/>
      <c r="G25" s="218"/>
      <c r="H25" s="218"/>
      <c r="I25" s="218"/>
      <c r="J25" s="218"/>
      <c r="K25" s="218"/>
      <c r="L25" s="218"/>
      <c r="M25" s="218"/>
      <c r="N25" s="44"/>
    </row>
    <row r="26" spans="1:14">
      <c r="A26" s="86"/>
      <c r="B26" s="218" t="s">
        <v>268</v>
      </c>
      <c r="C26" s="218"/>
      <c r="D26" s="218"/>
      <c r="E26" s="218"/>
      <c r="F26" s="218"/>
      <c r="G26" s="218"/>
      <c r="H26" s="218"/>
      <c r="I26" s="218"/>
      <c r="J26" s="218"/>
      <c r="K26" s="218"/>
      <c r="L26" s="218"/>
      <c r="M26" s="218"/>
      <c r="N26" s="44"/>
    </row>
    <row r="27" spans="1:14">
      <c r="A27" s="86"/>
      <c r="B27" s="218"/>
      <c r="C27" s="218"/>
      <c r="D27" s="218"/>
      <c r="E27" s="218"/>
      <c r="F27" s="218"/>
      <c r="G27" s="218"/>
      <c r="H27" s="218"/>
      <c r="I27" s="218"/>
      <c r="J27" s="218"/>
      <c r="K27" s="218"/>
      <c r="L27" s="218"/>
      <c r="M27" s="218"/>
      <c r="N27" s="44"/>
    </row>
    <row r="28" spans="1:14" ht="15.6">
      <c r="A28" s="86"/>
      <c r="B28" s="94"/>
      <c r="C28" s="95" t="s">
        <v>251</v>
      </c>
      <c r="D28" s="94"/>
      <c r="E28" s="94"/>
      <c r="F28" s="94"/>
      <c r="G28" s="94"/>
      <c r="H28" s="94"/>
      <c r="I28" s="94"/>
      <c r="J28" s="94"/>
      <c r="K28" s="94"/>
      <c r="L28" s="94"/>
      <c r="M28" s="94"/>
      <c r="N28" s="44"/>
    </row>
    <row r="29" spans="1:14" ht="15.6">
      <c r="A29" s="86"/>
      <c r="B29" s="94"/>
      <c r="C29" s="95"/>
      <c r="D29" s="94"/>
      <c r="E29" s="94"/>
      <c r="F29" s="94"/>
      <c r="G29" s="94"/>
      <c r="H29" s="94"/>
      <c r="I29" s="94"/>
      <c r="J29" s="94"/>
      <c r="K29" s="94"/>
      <c r="L29" s="94"/>
      <c r="M29" s="94"/>
      <c r="N29" s="44"/>
    </row>
    <row r="30" spans="1:14" ht="15.6">
      <c r="A30" s="86"/>
      <c r="B30" s="94"/>
      <c r="C30" s="95" t="s">
        <v>252</v>
      </c>
      <c r="D30" s="94"/>
      <c r="E30" s="94"/>
      <c r="F30" s="94"/>
      <c r="G30" s="94"/>
      <c r="H30" s="94"/>
      <c r="I30" s="94"/>
      <c r="J30" s="94"/>
      <c r="K30" s="94"/>
      <c r="L30" s="94"/>
      <c r="M30" s="94"/>
      <c r="N30" s="44"/>
    </row>
    <row r="31" spans="1:14" ht="15.6">
      <c r="A31" s="86"/>
      <c r="B31" s="94"/>
      <c r="C31" s="95"/>
      <c r="D31" s="94"/>
      <c r="E31" s="94"/>
      <c r="F31" s="94"/>
      <c r="G31" s="94"/>
      <c r="H31" s="94"/>
      <c r="I31" s="94"/>
      <c r="J31" s="94"/>
      <c r="K31" s="94"/>
      <c r="L31" s="94"/>
      <c r="M31" s="94"/>
      <c r="N31" s="44"/>
    </row>
    <row r="32" spans="1:14" ht="15.6">
      <c r="A32" s="86"/>
      <c r="B32" s="94"/>
      <c r="C32" s="44"/>
      <c r="D32" s="95" t="s">
        <v>253</v>
      </c>
      <c r="E32" s="94"/>
      <c r="F32" s="94"/>
      <c r="G32" s="94"/>
      <c r="H32" s="94"/>
      <c r="I32" s="94"/>
      <c r="J32" s="94"/>
      <c r="K32" s="94"/>
      <c r="L32" s="94"/>
      <c r="M32" s="94"/>
      <c r="N32" s="44"/>
    </row>
    <row r="33" spans="1:14" ht="15.6">
      <c r="A33" s="86"/>
      <c r="B33" s="94"/>
      <c r="C33" s="44"/>
      <c r="D33" s="95"/>
      <c r="E33" s="94"/>
      <c r="F33" s="94"/>
      <c r="G33" s="94"/>
      <c r="H33" s="94"/>
      <c r="I33" s="94"/>
      <c r="J33" s="94"/>
      <c r="K33" s="94"/>
      <c r="L33" s="94"/>
      <c r="M33" s="94"/>
      <c r="N33" s="44"/>
    </row>
    <row r="34" spans="1:14" ht="15.6">
      <c r="A34" s="86"/>
      <c r="B34" s="94"/>
      <c r="C34" s="44"/>
      <c r="D34" s="95" t="s">
        <v>254</v>
      </c>
      <c r="E34" s="94"/>
      <c r="F34" s="94"/>
      <c r="G34" s="94"/>
      <c r="H34" s="94"/>
      <c r="I34" s="94"/>
      <c r="J34" s="94"/>
      <c r="K34" s="94"/>
      <c r="L34" s="94"/>
      <c r="M34" s="94"/>
      <c r="N34" s="44"/>
    </row>
    <row r="35" spans="1:14" ht="15.6">
      <c r="A35" s="86"/>
      <c r="B35" s="94"/>
      <c r="C35" s="95"/>
      <c r="D35" s="94"/>
      <c r="E35" s="94"/>
      <c r="F35" s="94"/>
      <c r="G35" s="94"/>
      <c r="H35" s="94"/>
      <c r="I35" s="94"/>
      <c r="J35" s="94"/>
      <c r="K35" s="94"/>
      <c r="L35" s="94"/>
      <c r="M35" s="94"/>
      <c r="N35" s="44"/>
    </row>
    <row r="36" spans="1:14" ht="15.6">
      <c r="A36" s="86"/>
      <c r="B36" s="94"/>
      <c r="C36" s="95" t="s">
        <v>255</v>
      </c>
      <c r="D36" s="94"/>
      <c r="E36" s="94"/>
      <c r="F36" s="94"/>
      <c r="G36" s="94"/>
      <c r="H36" s="94"/>
      <c r="I36" s="94"/>
      <c r="J36" s="94"/>
      <c r="K36" s="94"/>
      <c r="L36" s="94"/>
      <c r="M36" s="94"/>
      <c r="N36" s="44"/>
    </row>
    <row r="37" spans="1:14" ht="15.6">
      <c r="A37" s="86"/>
      <c r="B37" s="94"/>
      <c r="C37" s="95"/>
      <c r="D37" s="94"/>
      <c r="E37" s="94"/>
      <c r="F37" s="94"/>
      <c r="G37" s="94"/>
      <c r="H37" s="94"/>
      <c r="I37" s="94"/>
      <c r="J37" s="94"/>
      <c r="K37" s="94"/>
      <c r="L37" s="94"/>
      <c r="M37" s="94"/>
      <c r="N37" s="44"/>
    </row>
    <row r="38" spans="1:14" ht="14.4" customHeight="1">
      <c r="A38" s="86"/>
      <c r="B38" s="218" t="s">
        <v>235</v>
      </c>
      <c r="C38" s="218"/>
      <c r="D38" s="218"/>
      <c r="E38" s="218"/>
      <c r="F38" s="218"/>
      <c r="G38" s="218"/>
      <c r="H38" s="218"/>
      <c r="I38" s="218"/>
      <c r="J38" s="218"/>
      <c r="K38" s="218"/>
      <c r="L38" s="218"/>
      <c r="M38" s="218"/>
      <c r="N38" s="44"/>
    </row>
    <row r="39" spans="1:14">
      <c r="A39" s="86"/>
      <c r="B39" s="218"/>
      <c r="C39" s="218"/>
      <c r="D39" s="218"/>
      <c r="E39" s="218"/>
      <c r="F39" s="218"/>
      <c r="G39" s="218"/>
      <c r="H39" s="218"/>
      <c r="I39" s="218"/>
      <c r="J39" s="218"/>
      <c r="K39" s="218"/>
      <c r="L39" s="218"/>
      <c r="M39" s="218"/>
      <c r="N39" s="44"/>
    </row>
    <row r="40" spans="1:14">
      <c r="A40" s="86"/>
      <c r="B40" s="218" t="s">
        <v>269</v>
      </c>
      <c r="C40" s="218"/>
      <c r="D40" s="218"/>
      <c r="E40" s="218"/>
      <c r="F40" s="218"/>
      <c r="G40" s="218"/>
      <c r="H40" s="218"/>
      <c r="I40" s="218"/>
      <c r="J40" s="218"/>
      <c r="K40" s="218"/>
      <c r="L40" s="218"/>
      <c r="M40" s="218"/>
      <c r="N40" s="44"/>
    </row>
    <row r="41" spans="1:14">
      <c r="A41" s="86"/>
      <c r="B41" s="218"/>
      <c r="C41" s="218"/>
      <c r="D41" s="218"/>
      <c r="E41" s="218"/>
      <c r="F41" s="218"/>
      <c r="G41" s="218"/>
      <c r="H41" s="218"/>
      <c r="I41" s="218"/>
      <c r="J41" s="218"/>
      <c r="K41" s="218"/>
      <c r="L41" s="218"/>
      <c r="M41" s="218"/>
      <c r="N41" s="44"/>
    </row>
    <row r="42" spans="1:14">
      <c r="A42" s="86"/>
      <c r="B42" s="218" t="s">
        <v>250</v>
      </c>
      <c r="C42" s="218"/>
      <c r="D42" s="218"/>
      <c r="E42" s="218"/>
      <c r="F42" s="218"/>
      <c r="G42" s="218"/>
      <c r="H42" s="218"/>
      <c r="I42" s="218"/>
      <c r="J42" s="218"/>
      <c r="K42" s="218"/>
      <c r="L42" s="218"/>
      <c r="M42" s="218"/>
      <c r="N42" s="44"/>
    </row>
    <row r="43" spans="1:14">
      <c r="A43" s="86"/>
      <c r="B43" s="218"/>
      <c r="C43" s="218"/>
      <c r="D43" s="218"/>
      <c r="E43" s="218"/>
      <c r="F43" s="218"/>
      <c r="G43" s="218"/>
      <c r="H43" s="218"/>
      <c r="I43" s="218"/>
      <c r="J43" s="218"/>
      <c r="K43" s="218"/>
      <c r="L43" s="218"/>
      <c r="M43" s="218"/>
      <c r="N43" s="44"/>
    </row>
    <row r="44" spans="1:14" s="58" customFormat="1" ht="15.6">
      <c r="A44" s="86"/>
      <c r="B44" s="95"/>
      <c r="C44" s="95" t="s">
        <v>247</v>
      </c>
      <c r="D44" s="96"/>
      <c r="E44" s="95"/>
      <c r="F44" s="95"/>
      <c r="G44" s="95"/>
      <c r="H44" s="95"/>
      <c r="I44" s="95"/>
      <c r="J44" s="95"/>
      <c r="K44" s="95"/>
      <c r="L44" s="95"/>
      <c r="M44" s="95"/>
      <c r="N44" s="86"/>
    </row>
    <row r="45" spans="1:14" s="58" customFormat="1" ht="15.6">
      <c r="A45" s="86"/>
      <c r="B45" s="95"/>
      <c r="C45" s="95"/>
      <c r="D45" s="96"/>
      <c r="E45" s="95"/>
      <c r="F45" s="95"/>
      <c r="G45" s="95"/>
      <c r="H45" s="95"/>
      <c r="I45" s="95"/>
      <c r="J45" s="95"/>
      <c r="K45" s="95"/>
      <c r="L45" s="95"/>
      <c r="M45" s="95"/>
      <c r="N45" s="86"/>
    </row>
    <row r="46" spans="1:14" s="58" customFormat="1" ht="15.6">
      <c r="A46" s="86"/>
      <c r="B46" s="95"/>
      <c r="C46" s="97" t="s">
        <v>243</v>
      </c>
      <c r="D46" s="96"/>
      <c r="E46" s="95"/>
      <c r="F46" s="95"/>
      <c r="G46" s="95"/>
      <c r="H46" s="95"/>
      <c r="I46" s="95"/>
      <c r="J46" s="95"/>
      <c r="K46" s="95"/>
      <c r="L46" s="95"/>
      <c r="M46" s="95"/>
      <c r="N46" s="86"/>
    </row>
    <row r="47" spans="1:14" s="58" customFormat="1" ht="15.6">
      <c r="A47" s="86"/>
      <c r="B47" s="95"/>
      <c r="C47" s="95"/>
      <c r="D47" s="96"/>
      <c r="E47" s="95"/>
      <c r="F47" s="95"/>
      <c r="G47" s="95"/>
      <c r="H47" s="95"/>
      <c r="I47" s="95"/>
      <c r="J47" s="95"/>
      <c r="K47" s="95"/>
      <c r="L47" s="95"/>
      <c r="M47" s="95"/>
      <c r="N47" s="86"/>
    </row>
    <row r="48" spans="1:14" s="58" customFormat="1" ht="15.6">
      <c r="A48" s="86"/>
      <c r="B48" s="95"/>
      <c r="C48" s="97" t="s">
        <v>248</v>
      </c>
      <c r="D48" s="96"/>
      <c r="E48" s="95"/>
      <c r="F48" s="95"/>
      <c r="G48" s="95"/>
      <c r="H48" s="95"/>
      <c r="I48" s="95"/>
      <c r="J48" s="95"/>
      <c r="K48" s="95"/>
      <c r="L48" s="95"/>
      <c r="M48" s="95"/>
      <c r="N48" s="86"/>
    </row>
    <row r="49" spans="1:14" s="58" customFormat="1" ht="15.6">
      <c r="A49" s="86"/>
      <c r="B49" s="95"/>
      <c r="C49" s="95"/>
      <c r="D49" s="96"/>
      <c r="E49" s="95"/>
      <c r="F49" s="95"/>
      <c r="G49" s="95"/>
      <c r="H49" s="95"/>
      <c r="I49" s="95"/>
      <c r="J49" s="95"/>
      <c r="K49" s="95"/>
      <c r="L49" s="95"/>
      <c r="M49" s="95"/>
      <c r="N49" s="86"/>
    </row>
    <row r="50" spans="1:14">
      <c r="A50" s="86"/>
      <c r="B50" s="219" t="s">
        <v>229</v>
      </c>
      <c r="C50" s="227"/>
      <c r="D50" s="227"/>
      <c r="E50" s="227"/>
      <c r="F50" s="227"/>
      <c r="G50" s="227"/>
      <c r="H50" s="227"/>
      <c r="I50" s="227"/>
      <c r="J50" s="227"/>
      <c r="K50" s="227"/>
      <c r="L50" s="227"/>
      <c r="M50" s="227"/>
      <c r="N50" s="44"/>
    </row>
    <row r="51" spans="1:14">
      <c r="A51" s="86"/>
      <c r="B51" s="227"/>
      <c r="C51" s="227"/>
      <c r="D51" s="227"/>
      <c r="E51" s="227"/>
      <c r="F51" s="227"/>
      <c r="G51" s="227"/>
      <c r="H51" s="227"/>
      <c r="I51" s="227"/>
      <c r="J51" s="227"/>
      <c r="K51" s="227"/>
      <c r="L51" s="227"/>
      <c r="M51" s="227"/>
      <c r="N51" s="91"/>
    </row>
    <row r="52" spans="1:14">
      <c r="A52" s="86"/>
      <c r="B52" s="227"/>
      <c r="C52" s="227"/>
      <c r="D52" s="227"/>
      <c r="E52" s="227"/>
      <c r="F52" s="227"/>
      <c r="G52" s="227"/>
      <c r="H52" s="227"/>
      <c r="I52" s="227"/>
      <c r="J52" s="227"/>
      <c r="K52" s="227"/>
      <c r="L52" s="227"/>
      <c r="M52" s="227"/>
      <c r="N52" s="91"/>
    </row>
    <row r="53" spans="1:14">
      <c r="A53" s="86"/>
      <c r="B53" s="227"/>
      <c r="C53" s="227"/>
      <c r="D53" s="227"/>
      <c r="E53" s="227"/>
      <c r="F53" s="227"/>
      <c r="G53" s="227"/>
      <c r="H53" s="227"/>
      <c r="I53" s="227"/>
      <c r="J53" s="227"/>
      <c r="K53" s="227"/>
      <c r="L53" s="227"/>
      <c r="M53" s="227"/>
      <c r="N53" s="91"/>
    </row>
    <row r="54" spans="1:14">
      <c r="A54" s="86"/>
      <c r="B54" s="227"/>
      <c r="C54" s="227"/>
      <c r="D54" s="227"/>
      <c r="E54" s="227"/>
      <c r="F54" s="227"/>
      <c r="G54" s="227"/>
      <c r="H54" s="227"/>
      <c r="I54" s="227"/>
      <c r="J54" s="227"/>
      <c r="K54" s="227"/>
      <c r="L54" s="227"/>
      <c r="M54" s="227"/>
      <c r="N54" s="44"/>
    </row>
    <row r="55" spans="1:14" ht="15.6" customHeight="1">
      <c r="A55" s="86"/>
      <c r="B55" s="218" t="s">
        <v>270</v>
      </c>
      <c r="C55" s="218"/>
      <c r="D55" s="218"/>
      <c r="E55" s="218"/>
      <c r="F55" s="218"/>
      <c r="G55" s="218"/>
      <c r="H55" s="218"/>
      <c r="I55" s="218"/>
      <c r="J55" s="218"/>
      <c r="K55" s="218"/>
      <c r="L55" s="218"/>
      <c r="M55" s="218"/>
      <c r="N55" s="44"/>
    </row>
    <row r="56" spans="1:14" ht="15.6" customHeight="1">
      <c r="A56" s="86"/>
      <c r="B56" s="218"/>
      <c r="C56" s="218"/>
      <c r="D56" s="218"/>
      <c r="E56" s="218"/>
      <c r="F56" s="218"/>
      <c r="G56" s="218"/>
      <c r="H56" s="218"/>
      <c r="I56" s="218"/>
      <c r="J56" s="218"/>
      <c r="K56" s="218"/>
      <c r="L56" s="218"/>
      <c r="M56" s="218"/>
      <c r="N56" s="44"/>
    </row>
    <row r="57" spans="1:14" ht="15.6">
      <c r="A57" s="86"/>
      <c r="B57" s="94"/>
      <c r="C57" s="218" t="s">
        <v>240</v>
      </c>
      <c r="D57" s="218"/>
      <c r="E57" s="218"/>
      <c r="F57" s="218"/>
      <c r="G57" s="218"/>
      <c r="H57" s="218"/>
      <c r="I57" s="218"/>
      <c r="J57" s="218"/>
      <c r="K57" s="218"/>
      <c r="L57" s="218"/>
      <c r="M57" s="218"/>
      <c r="N57" s="44"/>
    </row>
    <row r="58" spans="1:14" ht="15.6">
      <c r="A58" s="86"/>
      <c r="B58" s="94"/>
      <c r="C58" s="96"/>
      <c r="D58" s="96"/>
      <c r="E58" s="96"/>
      <c r="F58" s="96"/>
      <c r="G58" s="96"/>
      <c r="H58" s="96"/>
      <c r="I58" s="96"/>
      <c r="J58" s="96"/>
      <c r="K58" s="96"/>
      <c r="L58" s="96"/>
      <c r="M58" s="96"/>
      <c r="N58" s="44"/>
    </row>
    <row r="59" spans="1:14" ht="15.6">
      <c r="A59" s="86"/>
      <c r="B59" s="94"/>
      <c r="C59" s="218" t="s">
        <v>241</v>
      </c>
      <c r="D59" s="218"/>
      <c r="E59" s="218"/>
      <c r="F59" s="218"/>
      <c r="G59" s="218"/>
      <c r="H59" s="218"/>
      <c r="I59" s="218"/>
      <c r="J59" s="218"/>
      <c r="K59" s="218"/>
      <c r="L59" s="218"/>
      <c r="M59" s="218"/>
      <c r="N59" s="44"/>
    </row>
    <row r="60" spans="1:14" ht="15.6">
      <c r="A60" s="86"/>
      <c r="B60" s="94"/>
      <c r="C60" s="94"/>
      <c r="D60" s="94"/>
      <c r="E60" s="94"/>
      <c r="F60" s="94"/>
      <c r="G60" s="94"/>
      <c r="H60" s="94"/>
      <c r="I60" s="94"/>
      <c r="J60" s="94"/>
      <c r="K60" s="94"/>
      <c r="L60" s="94"/>
      <c r="M60" s="94"/>
      <c r="N60" s="44"/>
    </row>
    <row r="61" spans="1:14" ht="15.6">
      <c r="A61" s="86"/>
      <c r="B61" s="94"/>
      <c r="C61" s="96"/>
      <c r="D61" s="97" t="s">
        <v>249</v>
      </c>
      <c r="E61" s="96"/>
      <c r="F61" s="96"/>
      <c r="G61" s="96"/>
      <c r="H61" s="96"/>
      <c r="I61" s="96"/>
      <c r="J61" s="96"/>
      <c r="K61" s="96"/>
      <c r="L61" s="96"/>
      <c r="M61" s="96"/>
      <c r="N61" s="44"/>
    </row>
    <row r="62" spans="1:14" ht="15.6">
      <c r="A62" s="86"/>
      <c r="B62" s="94"/>
      <c r="C62" s="94"/>
      <c r="D62" s="97"/>
      <c r="E62" s="94"/>
      <c r="F62" s="94"/>
      <c r="G62" s="94"/>
      <c r="H62" s="94"/>
      <c r="I62" s="94"/>
      <c r="J62" s="94"/>
      <c r="K62" s="94"/>
      <c r="L62" s="94"/>
      <c r="M62" s="94"/>
      <c r="N62" s="44"/>
    </row>
    <row r="63" spans="1:14" ht="15.6">
      <c r="A63" s="86"/>
      <c r="B63" s="94"/>
      <c r="C63" s="94"/>
      <c r="D63" s="97" t="s">
        <v>242</v>
      </c>
      <c r="E63" s="94"/>
      <c r="F63" s="94"/>
      <c r="G63" s="94"/>
      <c r="H63" s="94"/>
      <c r="I63" s="94"/>
      <c r="J63" s="94"/>
      <c r="K63" s="94"/>
      <c r="L63" s="94"/>
      <c r="M63" s="94"/>
      <c r="N63" s="44"/>
    </row>
    <row r="64" spans="1:14" ht="15.6">
      <c r="A64" s="86"/>
      <c r="B64" s="94"/>
      <c r="C64" s="94"/>
      <c r="D64" s="97"/>
      <c r="E64" s="94"/>
      <c r="F64" s="94"/>
      <c r="G64" s="94"/>
      <c r="H64" s="94"/>
      <c r="I64" s="94"/>
      <c r="J64" s="94"/>
      <c r="K64" s="94"/>
      <c r="L64" s="94"/>
      <c r="M64" s="94"/>
      <c r="N64" s="44"/>
    </row>
    <row r="65" spans="1:14" ht="15.6">
      <c r="A65" s="86"/>
      <c r="B65" s="94"/>
      <c r="C65" s="94"/>
      <c r="D65" s="97" t="s">
        <v>243</v>
      </c>
      <c r="E65" s="94"/>
      <c r="F65" s="94"/>
      <c r="G65" s="94"/>
      <c r="H65" s="94"/>
      <c r="I65" s="94"/>
      <c r="J65" s="94"/>
      <c r="K65" s="94"/>
      <c r="L65" s="94"/>
      <c r="M65" s="94"/>
      <c r="N65" s="44"/>
    </row>
    <row r="66" spans="1:14" ht="15.6">
      <c r="A66" s="86"/>
      <c r="B66" s="94"/>
      <c r="C66" s="94"/>
      <c r="D66" s="97"/>
      <c r="E66" s="94"/>
      <c r="F66" s="94"/>
      <c r="G66" s="94"/>
      <c r="H66" s="94"/>
      <c r="I66" s="94"/>
      <c r="J66" s="94"/>
      <c r="K66" s="94"/>
      <c r="L66" s="94"/>
      <c r="M66" s="94"/>
      <c r="N66" s="44"/>
    </row>
    <row r="67" spans="1:14" ht="15.6">
      <c r="A67" s="86"/>
      <c r="B67" s="94"/>
      <c r="C67" s="98"/>
      <c r="D67" s="97" t="s">
        <v>244</v>
      </c>
      <c r="E67" s="98"/>
      <c r="F67" s="98"/>
      <c r="G67" s="98"/>
      <c r="H67" s="98"/>
      <c r="I67" s="98"/>
      <c r="J67" s="98"/>
      <c r="K67" s="98"/>
      <c r="L67" s="98"/>
      <c r="M67" s="98"/>
      <c r="N67" s="44"/>
    </row>
    <row r="68" spans="1:14" ht="15.6">
      <c r="A68" s="86"/>
      <c r="B68" s="94"/>
      <c r="C68" s="98"/>
      <c r="D68" s="97"/>
      <c r="E68" s="98"/>
      <c r="F68" s="98"/>
      <c r="G68" s="98"/>
      <c r="H68" s="98"/>
      <c r="I68" s="98"/>
      <c r="J68" s="98"/>
      <c r="K68" s="98"/>
      <c r="L68" s="98"/>
      <c r="M68" s="98"/>
      <c r="N68" s="44"/>
    </row>
    <row r="69" spans="1:14" ht="15.6" customHeight="1">
      <c r="A69" s="86"/>
      <c r="B69" s="219" t="s">
        <v>256</v>
      </c>
      <c r="C69" s="219"/>
      <c r="D69" s="219"/>
      <c r="E69" s="219"/>
      <c r="F69" s="219"/>
      <c r="G69" s="219"/>
      <c r="H69" s="219"/>
      <c r="I69" s="219"/>
      <c r="J69" s="219"/>
      <c r="K69" s="219"/>
      <c r="L69" s="219"/>
      <c r="M69" s="219"/>
    </row>
    <row r="70" spans="1:14" ht="15.6" customHeight="1">
      <c r="A70" s="86"/>
      <c r="B70" s="219"/>
      <c r="C70" s="219"/>
      <c r="D70" s="219"/>
      <c r="E70" s="219"/>
      <c r="F70" s="219"/>
      <c r="G70" s="219"/>
      <c r="H70" s="219"/>
      <c r="I70" s="219"/>
      <c r="J70" s="219"/>
      <c r="K70" s="219"/>
      <c r="L70" s="219"/>
      <c r="M70" s="219"/>
    </row>
    <row r="71" spans="1:14" ht="15.6" customHeight="1">
      <c r="A71" s="86"/>
      <c r="B71" s="219"/>
      <c r="C71" s="219"/>
      <c r="D71" s="219"/>
      <c r="E71" s="219"/>
      <c r="F71" s="219"/>
      <c r="G71" s="219"/>
      <c r="H71" s="219"/>
      <c r="I71" s="219"/>
      <c r="J71" s="219"/>
      <c r="K71" s="219"/>
      <c r="L71" s="219"/>
      <c r="M71" s="219"/>
    </row>
    <row r="72" spans="1:14" ht="15.6" customHeight="1">
      <c r="A72" s="86"/>
      <c r="B72" s="219"/>
      <c r="C72" s="219"/>
      <c r="D72" s="219"/>
      <c r="E72" s="219"/>
      <c r="F72" s="219"/>
      <c r="G72" s="219"/>
      <c r="H72" s="219"/>
      <c r="I72" s="219"/>
      <c r="J72" s="219"/>
      <c r="K72" s="219"/>
      <c r="L72" s="219"/>
      <c r="M72" s="219"/>
    </row>
    <row r="73" spans="1:14" ht="15.6" customHeight="1">
      <c r="A73" s="86"/>
      <c r="B73" s="219"/>
      <c r="C73" s="219"/>
      <c r="D73" s="219"/>
      <c r="E73" s="219"/>
      <c r="F73" s="219"/>
      <c r="G73" s="219"/>
      <c r="H73" s="219"/>
      <c r="I73" s="219"/>
      <c r="J73" s="219"/>
      <c r="K73" s="219"/>
      <c r="L73" s="219"/>
      <c r="M73" s="219"/>
    </row>
    <row r="74" spans="1:14">
      <c r="A74" s="86"/>
      <c r="B74" s="218" t="s">
        <v>271</v>
      </c>
      <c r="C74" s="218"/>
      <c r="D74" s="218"/>
      <c r="E74" s="218"/>
      <c r="F74" s="218"/>
      <c r="G74" s="218"/>
      <c r="H74" s="218"/>
      <c r="I74" s="218"/>
      <c r="J74" s="218"/>
      <c r="K74" s="218"/>
      <c r="L74" s="218"/>
      <c r="M74" s="218"/>
      <c r="N74" s="44"/>
    </row>
    <row r="75" spans="1:14">
      <c r="A75" s="86"/>
      <c r="B75" s="218"/>
      <c r="C75" s="218"/>
      <c r="D75" s="218"/>
      <c r="E75" s="218"/>
      <c r="F75" s="218"/>
      <c r="G75" s="218"/>
      <c r="H75" s="218"/>
      <c r="I75" s="218"/>
      <c r="J75" s="218"/>
      <c r="K75" s="218"/>
      <c r="L75" s="218"/>
      <c r="M75" s="218"/>
      <c r="N75" s="44"/>
    </row>
    <row r="76" spans="1:14" ht="15.6">
      <c r="A76" s="86"/>
      <c r="B76" s="94"/>
      <c r="C76" s="218" t="s">
        <v>245</v>
      </c>
      <c r="D76" s="218"/>
      <c r="E76" s="218"/>
      <c r="F76" s="218"/>
      <c r="G76" s="218"/>
      <c r="H76" s="218"/>
      <c r="I76" s="218"/>
      <c r="J76" s="218"/>
      <c r="K76" s="218"/>
      <c r="L76" s="218"/>
      <c r="M76" s="218"/>
      <c r="N76" s="44"/>
    </row>
    <row r="77" spans="1:14" ht="15.6">
      <c r="A77" s="86"/>
      <c r="B77" s="94"/>
      <c r="C77" s="96"/>
      <c r="D77" s="96"/>
      <c r="E77" s="96"/>
      <c r="F77" s="96"/>
      <c r="G77" s="96"/>
      <c r="H77" s="96"/>
      <c r="I77" s="96"/>
      <c r="J77" s="96"/>
      <c r="K77" s="96"/>
      <c r="L77" s="96"/>
      <c r="M77" s="96"/>
      <c r="N77" s="44"/>
    </row>
    <row r="78" spans="1:14" ht="15.6">
      <c r="A78" s="86"/>
      <c r="B78" s="94"/>
      <c r="C78" s="218" t="s">
        <v>246</v>
      </c>
      <c r="D78" s="218"/>
      <c r="E78" s="218"/>
      <c r="F78" s="218"/>
      <c r="G78" s="218"/>
      <c r="H78" s="218"/>
      <c r="I78" s="218"/>
      <c r="J78" s="218"/>
      <c r="K78" s="218"/>
      <c r="L78" s="218"/>
      <c r="M78" s="218"/>
      <c r="N78" s="44"/>
    </row>
    <row r="79" spans="1:14" ht="15.6">
      <c r="A79" s="86"/>
      <c r="B79" s="94"/>
      <c r="C79" s="94"/>
      <c r="D79" s="94"/>
      <c r="E79" s="94"/>
      <c r="F79" s="94"/>
      <c r="G79" s="94"/>
      <c r="H79" s="94"/>
      <c r="I79" s="94"/>
      <c r="J79" s="94"/>
      <c r="K79" s="94"/>
      <c r="L79" s="94"/>
      <c r="M79" s="94"/>
      <c r="N79" s="44"/>
    </row>
    <row r="80" spans="1:14" ht="15.6">
      <c r="A80" s="86"/>
      <c r="B80" s="94"/>
      <c r="C80" s="94"/>
      <c r="D80" s="95" t="s">
        <v>249</v>
      </c>
      <c r="E80" s="94"/>
      <c r="F80" s="94"/>
      <c r="G80" s="94"/>
      <c r="H80" s="94"/>
      <c r="I80" s="94"/>
      <c r="J80" s="94"/>
      <c r="K80" s="94"/>
      <c r="L80" s="94"/>
      <c r="M80" s="94"/>
      <c r="N80" s="44"/>
    </row>
    <row r="81" spans="1:15" ht="15.6">
      <c r="A81" s="86"/>
      <c r="B81" s="94"/>
      <c r="C81" s="94"/>
      <c r="D81" s="95"/>
      <c r="E81" s="94"/>
      <c r="F81" s="94"/>
      <c r="G81" s="94"/>
      <c r="H81" s="94"/>
      <c r="I81" s="94"/>
      <c r="J81" s="94"/>
      <c r="K81" s="94"/>
      <c r="L81" s="94"/>
      <c r="M81" s="94"/>
      <c r="N81" s="44"/>
    </row>
    <row r="82" spans="1:15" ht="15.6">
      <c r="A82" s="86"/>
      <c r="B82" s="94"/>
      <c r="C82" s="94"/>
      <c r="D82" s="95" t="s">
        <v>244</v>
      </c>
      <c r="E82" s="94"/>
      <c r="F82" s="94"/>
      <c r="G82" s="94"/>
      <c r="H82" s="94"/>
      <c r="I82" s="94"/>
      <c r="J82" s="94"/>
      <c r="K82" s="94"/>
      <c r="L82" s="94"/>
      <c r="M82" s="94"/>
      <c r="N82" s="44"/>
    </row>
    <row r="83" spans="1:15" ht="15.6">
      <c r="A83" s="86"/>
      <c r="B83" s="94"/>
      <c r="C83" s="94"/>
      <c r="D83" s="96"/>
      <c r="E83" s="94"/>
      <c r="F83" s="94"/>
      <c r="G83" s="94"/>
      <c r="H83" s="94"/>
      <c r="I83" s="94"/>
      <c r="J83" s="94"/>
      <c r="K83" s="94"/>
      <c r="L83" s="94"/>
      <c r="M83" s="94"/>
      <c r="N83" s="44"/>
    </row>
    <row r="84" spans="1:15">
      <c r="A84" s="86"/>
      <c r="B84" s="220" t="s">
        <v>230</v>
      </c>
      <c r="C84" s="221"/>
      <c r="D84" s="221"/>
      <c r="E84" s="221"/>
      <c r="F84" s="221"/>
      <c r="G84" s="221"/>
      <c r="H84" s="221"/>
      <c r="I84" s="221"/>
      <c r="J84" s="221"/>
      <c r="K84" s="221"/>
      <c r="L84" s="221"/>
      <c r="M84" s="221"/>
      <c r="N84" s="91"/>
    </row>
    <row r="85" spans="1:15">
      <c r="A85" s="86"/>
      <c r="B85" s="221"/>
      <c r="C85" s="221"/>
      <c r="D85" s="221"/>
      <c r="E85" s="221"/>
      <c r="F85" s="221"/>
      <c r="G85" s="221"/>
      <c r="H85" s="221"/>
      <c r="I85" s="221"/>
      <c r="J85" s="221"/>
      <c r="K85" s="221"/>
      <c r="L85" s="221"/>
      <c r="M85" s="221"/>
      <c r="N85" s="44"/>
      <c r="O85" s="55"/>
    </row>
    <row r="86" spans="1:15">
      <c r="A86" s="86"/>
      <c r="B86" s="221"/>
      <c r="C86" s="221"/>
      <c r="D86" s="221"/>
      <c r="E86" s="221"/>
      <c r="F86" s="221"/>
      <c r="G86" s="221"/>
      <c r="H86" s="221"/>
      <c r="I86" s="221"/>
      <c r="J86" s="221"/>
      <c r="K86" s="221"/>
      <c r="L86" s="221"/>
      <c r="M86" s="221"/>
      <c r="N86" s="44"/>
    </row>
    <row r="87" spans="1:15">
      <c r="A87" s="86"/>
      <c r="B87" s="220" t="s">
        <v>231</v>
      </c>
      <c r="C87" s="221"/>
      <c r="D87" s="221"/>
      <c r="E87" s="221"/>
      <c r="F87" s="221"/>
      <c r="G87" s="221"/>
      <c r="H87" s="221"/>
      <c r="I87" s="221"/>
      <c r="J87" s="221"/>
      <c r="K87" s="221"/>
      <c r="L87" s="221"/>
      <c r="M87" s="221"/>
      <c r="N87" s="91"/>
    </row>
    <row r="88" spans="1:15">
      <c r="A88" s="86"/>
      <c r="B88" s="221"/>
      <c r="C88" s="221"/>
      <c r="D88" s="221"/>
      <c r="E88" s="221"/>
      <c r="F88" s="221"/>
      <c r="G88" s="221"/>
      <c r="H88" s="221"/>
      <c r="I88" s="221"/>
      <c r="J88" s="221"/>
      <c r="K88" s="221"/>
      <c r="L88" s="221"/>
      <c r="M88" s="221"/>
      <c r="N88" s="44"/>
      <c r="O88" s="55"/>
    </row>
    <row r="89" spans="1:15">
      <c r="A89" s="86"/>
      <c r="B89" s="221"/>
      <c r="C89" s="221"/>
      <c r="D89" s="221"/>
      <c r="E89" s="221"/>
      <c r="F89" s="221"/>
      <c r="G89" s="221"/>
      <c r="H89" s="221"/>
      <c r="I89" s="221"/>
      <c r="J89" s="221"/>
      <c r="K89" s="221"/>
      <c r="L89" s="221"/>
      <c r="M89" s="221"/>
      <c r="N89" s="44"/>
    </row>
    <row r="90" spans="1:15">
      <c r="A90" s="86"/>
      <c r="B90" s="222" t="s">
        <v>233</v>
      </c>
      <c r="C90" s="223"/>
      <c r="D90" s="223"/>
      <c r="E90" s="223"/>
      <c r="F90" s="223"/>
      <c r="G90" s="223"/>
      <c r="H90" s="223"/>
      <c r="I90" s="223"/>
      <c r="J90" s="223"/>
      <c r="K90" s="223"/>
      <c r="L90" s="223"/>
      <c r="M90" s="223"/>
      <c r="N90" s="44"/>
    </row>
    <row r="91" spans="1:15">
      <c r="A91" s="86"/>
      <c r="B91" s="223"/>
      <c r="C91" s="223"/>
      <c r="D91" s="223"/>
      <c r="E91" s="223"/>
      <c r="F91" s="223"/>
      <c r="G91" s="223"/>
      <c r="H91" s="223"/>
      <c r="I91" s="223"/>
      <c r="J91" s="223"/>
      <c r="K91" s="223"/>
      <c r="L91" s="223"/>
      <c r="M91" s="223"/>
      <c r="N91" s="44"/>
    </row>
    <row r="92" spans="1:15">
      <c r="A92" s="86"/>
      <c r="B92" s="223"/>
      <c r="C92" s="223"/>
      <c r="D92" s="223"/>
      <c r="E92" s="223"/>
      <c r="F92" s="223"/>
      <c r="G92" s="223"/>
      <c r="H92" s="223"/>
      <c r="I92" s="223"/>
      <c r="J92" s="223"/>
      <c r="K92" s="223"/>
      <c r="L92" s="223"/>
      <c r="M92" s="223"/>
      <c r="N92" s="44"/>
    </row>
    <row r="93" spans="1:15">
      <c r="A93" s="86"/>
      <c r="B93" s="223"/>
      <c r="C93" s="223"/>
      <c r="D93" s="223"/>
      <c r="E93" s="223"/>
      <c r="F93" s="223"/>
      <c r="G93" s="223"/>
      <c r="H93" s="223"/>
      <c r="I93" s="223"/>
      <c r="J93" s="223"/>
      <c r="K93" s="223"/>
      <c r="L93" s="223"/>
      <c r="M93" s="223"/>
      <c r="N93" s="44"/>
    </row>
    <row r="94" spans="1:15">
      <c r="A94" s="86"/>
      <c r="B94" s="223"/>
      <c r="C94" s="223"/>
      <c r="D94" s="223"/>
      <c r="E94" s="223"/>
      <c r="F94" s="223"/>
      <c r="G94" s="223"/>
      <c r="H94" s="223"/>
      <c r="I94" s="223"/>
      <c r="J94" s="223"/>
      <c r="K94" s="223"/>
      <c r="L94" s="223"/>
      <c r="M94" s="223"/>
      <c r="N94" s="44"/>
    </row>
    <row r="95" spans="1:15" ht="14.4" customHeight="1">
      <c r="A95" s="224"/>
      <c r="B95" s="225"/>
      <c r="C95" s="225"/>
      <c r="D95" s="225"/>
      <c r="E95" s="225"/>
      <c r="F95" s="225"/>
      <c r="G95" s="225"/>
      <c r="H95" s="225"/>
      <c r="I95" s="225"/>
      <c r="J95" s="225"/>
      <c r="K95" s="225"/>
      <c r="L95" s="225"/>
      <c r="M95" s="225"/>
      <c r="N95" s="225"/>
    </row>
    <row r="96" spans="1:15" ht="15" customHeight="1">
      <c r="A96" s="224"/>
      <c r="B96" s="225"/>
      <c r="C96" s="225"/>
      <c r="D96" s="225"/>
      <c r="E96" s="225"/>
      <c r="F96" s="225"/>
      <c r="G96" s="225"/>
      <c r="H96" s="225"/>
      <c r="I96" s="225"/>
      <c r="J96" s="225"/>
      <c r="K96" s="225"/>
      <c r="L96" s="225"/>
      <c r="M96" s="225"/>
      <c r="N96" s="225"/>
    </row>
    <row r="97" spans="1:14">
      <c r="A97" s="226" t="s">
        <v>232</v>
      </c>
      <c r="B97" s="226"/>
      <c r="C97" s="226"/>
      <c r="D97" s="226"/>
      <c r="E97" s="226"/>
      <c r="F97" s="226"/>
      <c r="G97" s="226"/>
      <c r="H97" s="226"/>
      <c r="I97" s="226"/>
      <c r="J97" s="226"/>
      <c r="K97" s="226"/>
      <c r="L97" s="226"/>
      <c r="M97" s="226"/>
      <c r="N97" s="226"/>
    </row>
    <row r="98" spans="1:14" ht="16.2" customHeight="1">
      <c r="A98" s="226"/>
      <c r="B98" s="226"/>
      <c r="C98" s="226"/>
      <c r="D98" s="226"/>
      <c r="E98" s="226"/>
      <c r="F98" s="226"/>
      <c r="G98" s="226"/>
      <c r="H98" s="226"/>
      <c r="I98" s="226"/>
      <c r="J98" s="226"/>
      <c r="K98" s="226"/>
      <c r="L98" s="226"/>
      <c r="M98" s="226"/>
      <c r="N98" s="226"/>
    </row>
    <row r="99" spans="1:14" ht="16.2" customHeight="1">
      <c r="A99" s="226"/>
      <c r="B99" s="226"/>
      <c r="C99" s="226"/>
      <c r="D99" s="226"/>
      <c r="E99" s="226"/>
      <c r="F99" s="226"/>
      <c r="G99" s="226"/>
      <c r="H99" s="226"/>
      <c r="I99" s="226"/>
      <c r="J99" s="226"/>
      <c r="K99" s="226"/>
      <c r="L99" s="226"/>
      <c r="M99" s="226"/>
      <c r="N99" s="226"/>
    </row>
    <row r="100" spans="1:14">
      <c r="A100" s="2"/>
      <c r="B100" s="2"/>
      <c r="C100" s="2"/>
      <c r="D100" s="2"/>
      <c r="E100" s="2"/>
      <c r="F100" s="2"/>
      <c r="G100" s="2"/>
      <c r="H100" s="2"/>
      <c r="I100" s="3"/>
      <c r="J100" s="2"/>
    </row>
    <row r="101" spans="1:14">
      <c r="A101" s="2"/>
      <c r="B101" s="2"/>
      <c r="C101" s="2"/>
      <c r="D101" s="2"/>
      <c r="E101" s="2"/>
      <c r="F101" s="2"/>
      <c r="G101" s="2"/>
      <c r="H101" s="2"/>
      <c r="I101" s="3"/>
      <c r="J101" s="2"/>
    </row>
    <row r="102" spans="1:14">
      <c r="A102" s="2"/>
      <c r="B102" s="2"/>
      <c r="C102" s="2"/>
      <c r="D102" s="2"/>
      <c r="E102" s="2"/>
      <c r="F102" s="2"/>
      <c r="G102" s="2"/>
      <c r="H102" s="2"/>
      <c r="I102" s="3"/>
      <c r="J102" s="2"/>
    </row>
  </sheetData>
  <mergeCells count="26">
    <mergeCell ref="A1:N1"/>
    <mergeCell ref="A2:N8"/>
    <mergeCell ref="B22:M23"/>
    <mergeCell ref="B24:M25"/>
    <mergeCell ref="A16:N18"/>
    <mergeCell ref="A10:N15"/>
    <mergeCell ref="A9:G9"/>
    <mergeCell ref="H9:N9"/>
    <mergeCell ref="A19:N21"/>
    <mergeCell ref="A97:N99"/>
    <mergeCell ref="B38:M39"/>
    <mergeCell ref="B40:M41"/>
    <mergeCell ref="B50:M54"/>
    <mergeCell ref="B84:M86"/>
    <mergeCell ref="B55:M56"/>
    <mergeCell ref="C57:M57"/>
    <mergeCell ref="B26:M27"/>
    <mergeCell ref="B69:M73"/>
    <mergeCell ref="B87:M89"/>
    <mergeCell ref="B90:M94"/>
    <mergeCell ref="A95:N96"/>
    <mergeCell ref="C59:M59"/>
    <mergeCell ref="B74:M75"/>
    <mergeCell ref="C76:M76"/>
    <mergeCell ref="C78:M78"/>
    <mergeCell ref="B42:M43"/>
  </mergeCells>
  <pageMargins left="0.7" right="0.7" top="0.75" bottom="0.75" header="0.3" footer="0.3"/>
  <pageSetup paperSize="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B1:D172"/>
  <sheetViews>
    <sheetView showGridLines="0" tabSelected="1" zoomScale="80" zoomScaleNormal="80" workbookViewId="0">
      <selection activeCell="H19" activeCellId="1" sqref="B10:D12 H19"/>
    </sheetView>
  </sheetViews>
  <sheetFormatPr baseColWidth="10" defaultRowHeight="14.4"/>
  <cols>
    <col min="1" max="1" width="4.33203125" customWidth="1"/>
    <col min="2" max="2" width="73.88671875" style="11" customWidth="1"/>
    <col min="3" max="3" width="15.77734375" style="1" customWidth="1"/>
    <col min="4" max="4" width="68.5546875" style="43" customWidth="1"/>
  </cols>
  <sheetData>
    <row r="1" spans="2:4" ht="21">
      <c r="B1" s="228"/>
      <c r="C1" s="228"/>
      <c r="D1" s="228"/>
    </row>
    <row r="2" spans="2:4" ht="14.55" customHeight="1">
      <c r="B2" s="229"/>
      <c r="C2" s="229"/>
      <c r="D2" s="229"/>
    </row>
    <row r="3" spans="2:4">
      <c r="B3" s="229"/>
      <c r="C3" s="229"/>
      <c r="D3" s="229"/>
    </row>
    <row r="4" spans="2:4">
      <c r="B4" s="229"/>
      <c r="C4" s="229"/>
      <c r="D4" s="229"/>
    </row>
    <row r="5" spans="2:4">
      <c r="B5" s="229"/>
      <c r="C5" s="229"/>
      <c r="D5" s="229"/>
    </row>
    <row r="6" spans="2:4">
      <c r="B6" s="229"/>
      <c r="C6" s="229"/>
      <c r="D6" s="229"/>
    </row>
    <row r="7" spans="2:4" ht="10.050000000000001" customHeight="1">
      <c r="B7" s="229"/>
      <c r="C7" s="229"/>
      <c r="D7" s="229"/>
    </row>
    <row r="8" spans="2:4">
      <c r="B8" s="229"/>
      <c r="C8" s="229"/>
      <c r="D8" s="229"/>
    </row>
    <row r="9" spans="2:4" ht="21">
      <c r="B9" s="197" t="str">
        <f>HYPERLINK("https://fennex.agency/","Visite Fennex Agency")</f>
        <v>Visite Fennex Agency</v>
      </c>
      <c r="C9" s="232" t="str">
        <f>HYPERLINK("https://blog.fennex.agency/","Visite Fennex Blog")</f>
        <v>Visite Fennex Blog</v>
      </c>
      <c r="D9" s="232"/>
    </row>
    <row r="10" spans="2:4">
      <c r="B10" s="384" t="s">
        <v>293</v>
      </c>
      <c r="C10" s="384"/>
      <c r="D10" s="384"/>
    </row>
    <row r="11" spans="2:4">
      <c r="B11" s="384"/>
      <c r="C11" s="384"/>
      <c r="D11" s="384"/>
    </row>
    <row r="12" spans="2:4" ht="15" thickBot="1">
      <c r="B12" s="385"/>
      <c r="C12" s="385"/>
      <c r="D12" s="385"/>
    </row>
    <row r="13" spans="2:4" ht="16.5" customHeight="1" thickBot="1">
      <c r="B13" s="245" t="s">
        <v>286</v>
      </c>
      <c r="C13" s="242" t="s">
        <v>71</v>
      </c>
      <c r="D13" s="233" t="s">
        <v>236</v>
      </c>
    </row>
    <row r="14" spans="2:4" ht="14.55" customHeight="1" thickBot="1">
      <c r="B14" s="245"/>
      <c r="C14" s="243"/>
      <c r="D14" s="234"/>
    </row>
    <row r="15" spans="2:4" ht="15" customHeight="1" thickBot="1">
      <c r="B15" s="245"/>
      <c r="C15" s="244"/>
      <c r="D15" s="235"/>
    </row>
    <row r="16" spans="2:4" s="382" customFormat="1" ht="36" customHeight="1" thickBot="1">
      <c r="B16" s="381" t="s">
        <v>287</v>
      </c>
      <c r="C16" s="46" t="s">
        <v>162</v>
      </c>
      <c r="D16" s="383" t="s">
        <v>294</v>
      </c>
    </row>
    <row r="17" spans="2:4" ht="30" customHeight="1" thickBot="1">
      <c r="B17" s="205" t="s">
        <v>272</v>
      </c>
      <c r="C17" s="204" t="s">
        <v>288</v>
      </c>
      <c r="D17" s="380"/>
    </row>
    <row r="18" spans="2:4" ht="30" customHeight="1" thickBot="1">
      <c r="B18" s="207" t="s">
        <v>273</v>
      </c>
      <c r="C18" s="204" t="s">
        <v>288</v>
      </c>
      <c r="D18" s="206"/>
    </row>
    <row r="19" spans="2:4" ht="30" customHeight="1" thickBot="1">
      <c r="B19" s="207" t="s">
        <v>274</v>
      </c>
      <c r="C19" s="204" t="s">
        <v>288</v>
      </c>
      <c r="D19" s="206"/>
    </row>
    <row r="20" spans="2:4" ht="30" customHeight="1" thickBot="1">
      <c r="B20" s="207" t="s">
        <v>275</v>
      </c>
      <c r="C20" s="204" t="s">
        <v>288</v>
      </c>
      <c r="D20" s="206"/>
    </row>
    <row r="21" spans="2:4" ht="30" customHeight="1" thickBot="1">
      <c r="B21" s="207" t="s">
        <v>276</v>
      </c>
      <c r="C21" s="204" t="s">
        <v>288</v>
      </c>
      <c r="D21" s="208"/>
    </row>
    <row r="22" spans="2:4" ht="30" customHeight="1" thickBot="1">
      <c r="B22" s="199"/>
      <c r="C22" s="47"/>
      <c r="D22" s="209"/>
    </row>
    <row r="23" spans="2:4" ht="30" customHeight="1" thickBot="1">
      <c r="B23" s="202" t="s">
        <v>0</v>
      </c>
      <c r="C23" s="46" t="s">
        <v>162</v>
      </c>
      <c r="D23" s="383" t="s">
        <v>295</v>
      </c>
    </row>
    <row r="24" spans="2:4" ht="30" customHeight="1" thickBot="1">
      <c r="B24" s="205" t="s">
        <v>277</v>
      </c>
      <c r="C24" s="203" t="s">
        <v>288</v>
      </c>
      <c r="D24" s="210"/>
    </row>
    <row r="25" spans="2:4" ht="30" customHeight="1" thickBot="1">
      <c r="B25" s="207" t="s">
        <v>278</v>
      </c>
      <c r="C25" s="203" t="s">
        <v>288</v>
      </c>
      <c r="D25" s="208"/>
    </row>
    <row r="26" spans="2:4" ht="30" customHeight="1" thickBot="1">
      <c r="B26" s="207" t="s">
        <v>279</v>
      </c>
      <c r="C26" s="203" t="s">
        <v>288</v>
      </c>
      <c r="D26" s="208"/>
    </row>
    <row r="27" spans="2:4" ht="30" customHeight="1" thickBot="1">
      <c r="B27" s="207" t="s">
        <v>280</v>
      </c>
      <c r="C27" s="203" t="s">
        <v>288</v>
      </c>
      <c r="D27" s="208"/>
    </row>
    <row r="28" spans="2:4" ht="30" customHeight="1" thickBot="1">
      <c r="B28" s="207" t="s">
        <v>281</v>
      </c>
      <c r="C28" s="203" t="s">
        <v>288</v>
      </c>
      <c r="D28" s="208"/>
    </row>
    <row r="29" spans="2:4" ht="30" customHeight="1" thickBot="1">
      <c r="B29" s="99"/>
      <c r="C29" s="47"/>
      <c r="D29" s="211"/>
    </row>
    <row r="30" spans="2:4" ht="30" customHeight="1" thickBot="1">
      <c r="B30" s="202" t="s">
        <v>1</v>
      </c>
      <c r="C30" s="46" t="s">
        <v>162</v>
      </c>
      <c r="D30" s="383" t="s">
        <v>295</v>
      </c>
    </row>
    <row r="31" spans="2:4" ht="30" customHeight="1" thickBot="1">
      <c r="B31" s="205" t="s">
        <v>282</v>
      </c>
      <c r="C31" s="198" t="s">
        <v>288</v>
      </c>
      <c r="D31" s="210"/>
    </row>
    <row r="32" spans="2:4" ht="30" customHeight="1" thickBot="1">
      <c r="B32" s="207" t="s">
        <v>283</v>
      </c>
      <c r="C32" s="198" t="s">
        <v>288</v>
      </c>
      <c r="D32" s="208"/>
    </row>
    <row r="33" spans="2:4" ht="30" customHeight="1" thickBot="1">
      <c r="B33" s="207" t="s">
        <v>284</v>
      </c>
      <c r="C33" s="198" t="s">
        <v>288</v>
      </c>
      <c r="D33" s="208"/>
    </row>
    <row r="34" spans="2:4" ht="30" customHeight="1" thickBot="1">
      <c r="B34" s="207" t="s">
        <v>285</v>
      </c>
      <c r="C34" s="198" t="s">
        <v>288</v>
      </c>
      <c r="D34" s="208"/>
    </row>
    <row r="35" spans="2:4" ht="30" customHeight="1" thickBot="1">
      <c r="B35" s="99"/>
      <c r="C35" s="47"/>
      <c r="D35" s="211"/>
    </row>
    <row r="36" spans="2:4" ht="30" customHeight="1" thickBot="1">
      <c r="B36" s="200" t="s">
        <v>2</v>
      </c>
      <c r="C36" s="46" t="s">
        <v>162</v>
      </c>
      <c r="D36" s="46"/>
    </row>
    <row r="37" spans="2:4" ht="30" customHeight="1" thickBot="1">
      <c r="B37" s="99" t="s">
        <v>72</v>
      </c>
      <c r="C37" s="198" t="s">
        <v>288</v>
      </c>
      <c r="D37" s="210"/>
    </row>
    <row r="38" spans="2:4" ht="30" customHeight="1" thickBot="1">
      <c r="B38" s="99" t="s">
        <v>73</v>
      </c>
      <c r="C38" s="198" t="s">
        <v>288</v>
      </c>
      <c r="D38" s="208"/>
    </row>
    <row r="39" spans="2:4" ht="30" customHeight="1" thickBot="1">
      <c r="B39" s="99" t="s">
        <v>74</v>
      </c>
      <c r="C39" s="198" t="s">
        <v>288</v>
      </c>
      <c r="D39" s="208"/>
    </row>
    <row r="40" spans="2:4" ht="30" customHeight="1" thickBot="1">
      <c r="B40" s="99" t="s">
        <v>75</v>
      </c>
      <c r="C40" s="198" t="s">
        <v>288</v>
      </c>
      <c r="D40" s="208"/>
    </row>
    <row r="41" spans="2:4" ht="30" customHeight="1" thickBot="1">
      <c r="B41" s="99" t="s">
        <v>76</v>
      </c>
      <c r="C41" s="198" t="s">
        <v>288</v>
      </c>
      <c r="D41" s="208"/>
    </row>
    <row r="42" spans="2:4" ht="30" customHeight="1" thickBot="1">
      <c r="B42" s="99" t="s">
        <v>77</v>
      </c>
      <c r="C42" s="198" t="s">
        <v>288</v>
      </c>
      <c r="D42" s="208"/>
    </row>
    <row r="43" spans="2:4" ht="30" customHeight="1" thickBot="1">
      <c r="B43" s="99" t="s">
        <v>78</v>
      </c>
      <c r="C43" s="198" t="s">
        <v>288</v>
      </c>
      <c r="D43" s="208"/>
    </row>
    <row r="44" spans="2:4" ht="30" customHeight="1" thickBot="1">
      <c r="B44" s="99" t="s">
        <v>80</v>
      </c>
      <c r="C44" s="198" t="s">
        <v>288</v>
      </c>
      <c r="D44" s="208"/>
    </row>
    <row r="45" spans="2:4" ht="30" customHeight="1" thickBot="1">
      <c r="B45" s="100"/>
      <c r="C45" s="47"/>
      <c r="D45" s="211"/>
    </row>
    <row r="46" spans="2:4" ht="30" customHeight="1" thickBot="1">
      <c r="B46" s="200" t="s">
        <v>79</v>
      </c>
      <c r="C46" s="46" t="s">
        <v>162</v>
      </c>
      <c r="D46" s="46"/>
    </row>
    <row r="47" spans="2:4" ht="30" customHeight="1" thickBot="1">
      <c r="B47" s="99" t="s">
        <v>81</v>
      </c>
      <c r="C47" s="198" t="s">
        <v>288</v>
      </c>
      <c r="D47" s="210"/>
    </row>
    <row r="48" spans="2:4" ht="30" customHeight="1" thickBot="1">
      <c r="B48" s="99" t="s">
        <v>82</v>
      </c>
      <c r="C48" s="198" t="s">
        <v>288</v>
      </c>
      <c r="D48" s="208"/>
    </row>
    <row r="49" spans="2:4" ht="30" customHeight="1" thickBot="1">
      <c r="B49" s="99" t="s">
        <v>83</v>
      </c>
      <c r="C49" s="198" t="s">
        <v>288</v>
      </c>
      <c r="D49" s="208"/>
    </row>
    <row r="50" spans="2:4" ht="30" customHeight="1" thickBot="1">
      <c r="B50" s="99"/>
      <c r="C50" s="47"/>
      <c r="D50" s="211"/>
    </row>
    <row r="51" spans="2:4" ht="30" customHeight="1" thickBot="1">
      <c r="B51" s="236" t="s">
        <v>84</v>
      </c>
      <c r="C51" s="237"/>
      <c r="D51" s="238"/>
    </row>
    <row r="52" spans="2:4" ht="30" customHeight="1" thickBot="1">
      <c r="B52" s="200" t="s">
        <v>3</v>
      </c>
      <c r="C52" s="45" t="s">
        <v>162</v>
      </c>
      <c r="D52" s="212"/>
    </row>
    <row r="53" spans="2:4" ht="30" customHeight="1" thickBot="1">
      <c r="B53" s="99" t="s">
        <v>85</v>
      </c>
      <c r="C53" s="198" t="s">
        <v>288</v>
      </c>
      <c r="D53" s="210"/>
    </row>
    <row r="54" spans="2:4" ht="30" customHeight="1" thickBot="1">
      <c r="B54" s="99" t="s">
        <v>86</v>
      </c>
      <c r="C54" s="201" t="s">
        <v>288</v>
      </c>
      <c r="D54" s="208"/>
    </row>
    <row r="55" spans="2:4" ht="30" customHeight="1" thickBot="1">
      <c r="B55" s="99" t="s">
        <v>89</v>
      </c>
      <c r="C55" s="246" t="s">
        <v>288</v>
      </c>
      <c r="D55" s="208"/>
    </row>
    <row r="56" spans="2:4" ht="30" customHeight="1" thickBot="1">
      <c r="B56" s="99" t="s">
        <v>87</v>
      </c>
      <c r="C56" s="246"/>
      <c r="D56" s="208"/>
    </row>
    <row r="57" spans="2:4" ht="30" customHeight="1" thickBot="1">
      <c r="B57" s="99" t="s">
        <v>88</v>
      </c>
      <c r="C57" s="246"/>
      <c r="D57" s="208"/>
    </row>
    <row r="58" spans="2:4" ht="30" customHeight="1" thickBot="1">
      <c r="B58" s="100"/>
      <c r="C58" s="47"/>
      <c r="D58" s="211"/>
    </row>
    <row r="59" spans="2:4" ht="30" customHeight="1" thickBot="1">
      <c r="B59" s="200" t="s">
        <v>70</v>
      </c>
      <c r="C59" s="46" t="s">
        <v>162</v>
      </c>
      <c r="D59" s="213"/>
    </row>
    <row r="60" spans="2:4" ht="30" customHeight="1" thickBot="1">
      <c r="B60" s="99" t="s">
        <v>90</v>
      </c>
      <c r="C60" s="198" t="s">
        <v>288</v>
      </c>
      <c r="D60" s="210"/>
    </row>
    <row r="61" spans="2:4" ht="30" customHeight="1" thickBot="1">
      <c r="B61" s="99" t="s">
        <v>91</v>
      </c>
      <c r="C61" s="198" t="s">
        <v>288</v>
      </c>
      <c r="D61" s="208"/>
    </row>
    <row r="62" spans="2:4" ht="30" customHeight="1" thickBot="1">
      <c r="B62" s="99" t="s">
        <v>92</v>
      </c>
      <c r="C62" s="198" t="s">
        <v>288</v>
      </c>
      <c r="D62" s="208"/>
    </row>
    <row r="63" spans="2:4" ht="30" customHeight="1" thickBot="1">
      <c r="B63" s="100"/>
      <c r="C63" s="47"/>
      <c r="D63" s="211"/>
    </row>
    <row r="64" spans="2:4" ht="30" customHeight="1" thickBot="1">
      <c r="B64" s="236" t="s">
        <v>93</v>
      </c>
      <c r="C64" s="237"/>
      <c r="D64" s="238"/>
    </row>
    <row r="65" spans="2:4" ht="30" customHeight="1" thickBot="1">
      <c r="B65" s="200" t="s">
        <v>94</v>
      </c>
      <c r="C65" s="45" t="s">
        <v>162</v>
      </c>
      <c r="D65" s="212"/>
    </row>
    <row r="66" spans="2:4" ht="30" customHeight="1" thickBot="1">
      <c r="B66" s="99" t="s">
        <v>4</v>
      </c>
      <c r="C66" s="198" t="s">
        <v>288</v>
      </c>
      <c r="D66" s="210"/>
    </row>
    <row r="67" spans="2:4" ht="30" customHeight="1" thickBot="1">
      <c r="B67" s="99" t="s">
        <v>95</v>
      </c>
      <c r="C67" s="198" t="s">
        <v>288</v>
      </c>
      <c r="D67" s="208"/>
    </row>
    <row r="68" spans="2:4" ht="30" customHeight="1" thickBot="1">
      <c r="B68" s="99" t="s">
        <v>96</v>
      </c>
      <c r="C68" s="198" t="s">
        <v>288</v>
      </c>
      <c r="D68" s="208"/>
    </row>
    <row r="69" spans="2:4" ht="30" customHeight="1" thickBot="1">
      <c r="B69" s="99" t="s">
        <v>77</v>
      </c>
      <c r="C69" s="198" t="s">
        <v>288</v>
      </c>
      <c r="D69" s="208"/>
    </row>
    <row r="70" spans="2:4" ht="30" customHeight="1" thickBot="1">
      <c r="B70" s="99" t="s">
        <v>97</v>
      </c>
      <c r="C70" s="198" t="s">
        <v>288</v>
      </c>
      <c r="D70" s="208"/>
    </row>
    <row r="71" spans="2:4" ht="30" customHeight="1" thickBot="1">
      <c r="B71" s="99" t="s">
        <v>78</v>
      </c>
      <c r="C71" s="198" t="s">
        <v>288</v>
      </c>
      <c r="D71" s="208"/>
    </row>
    <row r="72" spans="2:4" ht="30" customHeight="1" thickBot="1">
      <c r="B72" s="101" t="s">
        <v>98</v>
      </c>
      <c r="C72" s="246" t="s">
        <v>288</v>
      </c>
      <c r="D72" s="208"/>
    </row>
    <row r="73" spans="2:4" ht="30" customHeight="1" thickBot="1">
      <c r="B73" s="99" t="s">
        <v>99</v>
      </c>
      <c r="C73" s="246"/>
      <c r="D73" s="208"/>
    </row>
    <row r="74" spans="2:4" ht="30" customHeight="1" thickBot="1">
      <c r="B74" s="99" t="s">
        <v>100</v>
      </c>
      <c r="C74" s="246"/>
      <c r="D74" s="208"/>
    </row>
    <row r="75" spans="2:4" ht="30" customHeight="1" thickBot="1">
      <c r="B75" s="99"/>
      <c r="C75" s="47"/>
      <c r="D75" s="211"/>
    </row>
    <row r="76" spans="2:4" ht="30" customHeight="1" thickBot="1">
      <c r="B76" s="200" t="s">
        <v>101</v>
      </c>
      <c r="C76" s="46" t="s">
        <v>162</v>
      </c>
      <c r="D76" s="213"/>
    </row>
    <row r="77" spans="2:4" ht="30" customHeight="1" thickBot="1">
      <c r="B77" s="99" t="s">
        <v>102</v>
      </c>
      <c r="C77" s="198" t="s">
        <v>288</v>
      </c>
      <c r="D77" s="210"/>
    </row>
    <row r="78" spans="2:4" ht="30" customHeight="1" thickBot="1">
      <c r="B78" s="99" t="s">
        <v>103</v>
      </c>
      <c r="C78" s="198" t="s">
        <v>288</v>
      </c>
      <c r="D78" s="208"/>
    </row>
    <row r="79" spans="2:4" ht="30" customHeight="1" thickBot="1">
      <c r="B79" s="99" t="s">
        <v>104</v>
      </c>
      <c r="C79" s="198" t="s">
        <v>288</v>
      </c>
      <c r="D79" s="208"/>
    </row>
    <row r="80" spans="2:4" ht="30" customHeight="1" thickBot="1">
      <c r="B80" s="99" t="s">
        <v>105</v>
      </c>
      <c r="C80" s="198" t="s">
        <v>288</v>
      </c>
      <c r="D80" s="208"/>
    </row>
    <row r="81" spans="2:4" ht="30" customHeight="1" thickBot="1">
      <c r="B81" s="99" t="s">
        <v>106</v>
      </c>
      <c r="C81" s="198" t="s">
        <v>288</v>
      </c>
      <c r="D81" s="208"/>
    </row>
    <row r="82" spans="2:4" ht="30" customHeight="1" thickBot="1">
      <c r="B82" s="99"/>
      <c r="C82" s="47"/>
      <c r="D82" s="211"/>
    </row>
    <row r="83" spans="2:4" ht="30" customHeight="1" thickBot="1">
      <c r="B83" s="200" t="s">
        <v>107</v>
      </c>
      <c r="C83" s="46" t="s">
        <v>162</v>
      </c>
      <c r="D83" s="213"/>
    </row>
    <row r="84" spans="2:4" ht="30" customHeight="1" thickBot="1">
      <c r="B84" s="99" t="s">
        <v>108</v>
      </c>
      <c r="C84" s="198" t="s">
        <v>288</v>
      </c>
      <c r="D84" s="210"/>
    </row>
    <row r="85" spans="2:4" ht="30" customHeight="1" thickBot="1">
      <c r="B85" s="99" t="s">
        <v>109</v>
      </c>
      <c r="C85" s="198" t="s">
        <v>288</v>
      </c>
      <c r="D85" s="208"/>
    </row>
    <row r="86" spans="2:4" ht="30" customHeight="1" thickBot="1">
      <c r="B86" s="99" t="s">
        <v>110</v>
      </c>
      <c r="C86" s="198" t="s">
        <v>288</v>
      </c>
      <c r="D86" s="208"/>
    </row>
    <row r="87" spans="2:4" ht="30" customHeight="1" thickBot="1">
      <c r="B87" s="99" t="s">
        <v>111</v>
      </c>
      <c r="C87" s="198" t="s">
        <v>288</v>
      </c>
      <c r="D87" s="208"/>
    </row>
    <row r="88" spans="2:4" ht="30" customHeight="1" thickBot="1">
      <c r="B88" s="100"/>
      <c r="C88" s="47"/>
      <c r="D88" s="211"/>
    </row>
    <row r="89" spans="2:4" ht="30" customHeight="1" thickBot="1">
      <c r="B89" s="200" t="s">
        <v>112</v>
      </c>
      <c r="C89" s="46" t="s">
        <v>162</v>
      </c>
      <c r="D89" s="213"/>
    </row>
    <row r="90" spans="2:4" ht="30" customHeight="1" thickBot="1">
      <c r="B90" s="99" t="s">
        <v>113</v>
      </c>
      <c r="C90" s="198" t="s">
        <v>288</v>
      </c>
      <c r="D90" s="210"/>
    </row>
    <row r="91" spans="2:4" ht="30" customHeight="1" thickBot="1">
      <c r="B91" s="99" t="s">
        <v>114</v>
      </c>
      <c r="C91" s="198" t="s">
        <v>288</v>
      </c>
      <c r="D91" s="208"/>
    </row>
    <row r="92" spans="2:4" ht="30" customHeight="1" thickBot="1">
      <c r="B92" s="102" t="s">
        <v>5</v>
      </c>
      <c r="C92" s="198" t="s">
        <v>288</v>
      </c>
      <c r="D92" s="208"/>
    </row>
    <row r="93" spans="2:4" ht="30" customHeight="1" thickBot="1">
      <c r="B93" s="100"/>
      <c r="C93" s="47"/>
      <c r="D93" s="211"/>
    </row>
    <row r="94" spans="2:4" ht="30" customHeight="1" thickBot="1">
      <c r="B94" s="200" t="s">
        <v>6</v>
      </c>
      <c r="C94" s="46" t="s">
        <v>162</v>
      </c>
      <c r="D94" s="213"/>
    </row>
    <row r="95" spans="2:4" ht="30" customHeight="1" thickBot="1">
      <c r="B95" s="99" t="s">
        <v>115</v>
      </c>
      <c r="C95" s="198" t="s">
        <v>288</v>
      </c>
      <c r="D95" s="210"/>
    </row>
    <row r="96" spans="2:4" ht="30" customHeight="1" thickBot="1">
      <c r="B96" s="99" t="s">
        <v>116</v>
      </c>
      <c r="C96" s="198" t="s">
        <v>288</v>
      </c>
      <c r="D96" s="208"/>
    </row>
    <row r="97" spans="2:4" ht="30" customHeight="1" thickBot="1">
      <c r="B97" s="99" t="s">
        <v>117</v>
      </c>
      <c r="C97" s="198" t="s">
        <v>288</v>
      </c>
      <c r="D97" s="208"/>
    </row>
    <row r="98" spans="2:4" ht="30" customHeight="1" thickBot="1">
      <c r="B98" s="99" t="s">
        <v>118</v>
      </c>
      <c r="C98" s="198" t="s">
        <v>288</v>
      </c>
      <c r="D98" s="208"/>
    </row>
    <row r="99" spans="2:4" ht="30" customHeight="1" thickBot="1">
      <c r="B99" s="99" t="s">
        <v>119</v>
      </c>
      <c r="C99" s="198" t="s">
        <v>288</v>
      </c>
      <c r="D99" s="208"/>
    </row>
    <row r="100" spans="2:4" ht="30" customHeight="1" thickBot="1">
      <c r="B100" s="99"/>
      <c r="C100" s="47"/>
      <c r="D100" s="211"/>
    </row>
    <row r="101" spans="2:4" ht="30" customHeight="1" thickBot="1">
      <c r="B101" s="236" t="s">
        <v>120</v>
      </c>
      <c r="C101" s="237"/>
      <c r="D101" s="238"/>
    </row>
    <row r="102" spans="2:4" ht="30" customHeight="1" thickBot="1">
      <c r="B102" s="200" t="s">
        <v>7</v>
      </c>
      <c r="C102" s="45" t="s">
        <v>162</v>
      </c>
      <c r="D102" s="212"/>
    </row>
    <row r="103" spans="2:4" ht="30" customHeight="1" thickBot="1">
      <c r="B103" s="99" t="s">
        <v>8</v>
      </c>
      <c r="C103" s="198" t="s">
        <v>288</v>
      </c>
      <c r="D103" s="210"/>
    </row>
    <row r="104" spans="2:4" ht="30" customHeight="1" thickBot="1">
      <c r="B104" s="99" t="s">
        <v>9</v>
      </c>
      <c r="C104" s="198" t="s">
        <v>288</v>
      </c>
      <c r="D104" s="208"/>
    </row>
    <row r="105" spans="2:4" ht="30" customHeight="1" thickBot="1">
      <c r="B105" s="99" t="s">
        <v>121</v>
      </c>
      <c r="C105" s="198" t="s">
        <v>288</v>
      </c>
      <c r="D105" s="208"/>
    </row>
    <row r="106" spans="2:4" ht="30" customHeight="1" thickBot="1">
      <c r="B106" s="99" t="s">
        <v>122</v>
      </c>
      <c r="C106" s="198" t="s">
        <v>288</v>
      </c>
      <c r="D106" s="208"/>
    </row>
    <row r="107" spans="2:4" ht="30" customHeight="1" thickBot="1">
      <c r="B107" s="99" t="s">
        <v>123</v>
      </c>
      <c r="C107" s="198" t="s">
        <v>288</v>
      </c>
      <c r="D107" s="208"/>
    </row>
    <row r="108" spans="2:4" ht="30" customHeight="1" thickBot="1">
      <c r="B108" s="99" t="s">
        <v>124</v>
      </c>
      <c r="C108" s="198" t="s">
        <v>288</v>
      </c>
      <c r="D108" s="208"/>
    </row>
    <row r="109" spans="2:4" ht="30" customHeight="1" thickBot="1">
      <c r="B109" s="99" t="s">
        <v>125</v>
      </c>
      <c r="C109" s="198" t="s">
        <v>288</v>
      </c>
      <c r="D109" s="208"/>
    </row>
    <row r="110" spans="2:4" ht="30" customHeight="1" thickBot="1">
      <c r="B110" s="99" t="s">
        <v>126</v>
      </c>
      <c r="C110" s="198" t="s">
        <v>288</v>
      </c>
      <c r="D110" s="208"/>
    </row>
    <row r="111" spans="2:4" ht="30" customHeight="1" thickBot="1">
      <c r="B111" s="99" t="s">
        <v>127</v>
      </c>
      <c r="C111" s="198" t="s">
        <v>288</v>
      </c>
      <c r="D111" s="208"/>
    </row>
    <row r="112" spans="2:4" ht="30" customHeight="1" thickBot="1">
      <c r="B112" s="99" t="s">
        <v>128</v>
      </c>
      <c r="C112" s="198" t="s">
        <v>288</v>
      </c>
      <c r="D112" s="208"/>
    </row>
    <row r="113" spans="2:4" ht="30" customHeight="1" thickBot="1">
      <c r="B113" s="99" t="s">
        <v>129</v>
      </c>
      <c r="C113" s="198" t="s">
        <v>288</v>
      </c>
      <c r="D113" s="208"/>
    </row>
    <row r="114" spans="2:4" ht="30" customHeight="1" thickBot="1">
      <c r="B114" s="100"/>
      <c r="C114" s="47"/>
      <c r="D114" s="211"/>
    </row>
    <row r="115" spans="2:4" ht="30" customHeight="1" thickBot="1">
      <c r="B115" s="200" t="s">
        <v>10</v>
      </c>
      <c r="C115" s="46" t="s">
        <v>162</v>
      </c>
      <c r="D115" s="213"/>
    </row>
    <row r="116" spans="2:4" ht="30" customHeight="1" thickBot="1">
      <c r="B116" s="99" t="s">
        <v>130</v>
      </c>
      <c r="C116" s="198" t="s">
        <v>288</v>
      </c>
      <c r="D116" s="210"/>
    </row>
    <row r="117" spans="2:4" ht="30" customHeight="1" thickBot="1">
      <c r="B117" s="99" t="s">
        <v>131</v>
      </c>
      <c r="C117" s="198" t="s">
        <v>288</v>
      </c>
      <c r="D117" s="208"/>
    </row>
    <row r="118" spans="2:4" ht="30" customHeight="1" thickBot="1">
      <c r="B118" s="99" t="s">
        <v>132</v>
      </c>
      <c r="C118" s="198" t="s">
        <v>288</v>
      </c>
      <c r="D118" s="208"/>
    </row>
    <row r="119" spans="2:4" ht="30" customHeight="1" thickBot="1">
      <c r="B119" s="99" t="s">
        <v>133</v>
      </c>
      <c r="C119" s="198" t="s">
        <v>288</v>
      </c>
      <c r="D119" s="208"/>
    </row>
    <row r="120" spans="2:4" ht="30" customHeight="1" thickBot="1">
      <c r="B120" s="99"/>
      <c r="C120" s="47"/>
      <c r="D120" s="211"/>
    </row>
    <row r="121" spans="2:4" ht="30" customHeight="1" thickBot="1">
      <c r="B121" s="236" t="s">
        <v>134</v>
      </c>
      <c r="C121" s="237"/>
      <c r="D121" s="238"/>
    </row>
    <row r="122" spans="2:4" ht="30" customHeight="1" thickBot="1">
      <c r="B122" s="200" t="s">
        <v>11</v>
      </c>
      <c r="C122" s="45" t="s">
        <v>162</v>
      </c>
      <c r="D122" s="212"/>
    </row>
    <row r="123" spans="2:4" ht="30" customHeight="1" thickBot="1">
      <c r="B123" s="99" t="s">
        <v>135</v>
      </c>
      <c r="C123" s="198" t="s">
        <v>288</v>
      </c>
      <c r="D123" s="210"/>
    </row>
    <row r="124" spans="2:4" ht="30" customHeight="1" thickBot="1">
      <c r="B124" s="99" t="s">
        <v>136</v>
      </c>
      <c r="C124" s="198" t="s">
        <v>288</v>
      </c>
      <c r="D124" s="208"/>
    </row>
    <row r="125" spans="2:4" ht="30" customHeight="1" thickBot="1">
      <c r="B125" s="99" t="s">
        <v>137</v>
      </c>
      <c r="C125" s="198" t="s">
        <v>288</v>
      </c>
      <c r="D125" s="208"/>
    </row>
    <row r="126" spans="2:4" ht="30" customHeight="1" thickBot="1">
      <c r="B126" s="99" t="s">
        <v>138</v>
      </c>
      <c r="C126" s="198" t="s">
        <v>288</v>
      </c>
      <c r="D126" s="208"/>
    </row>
    <row r="127" spans="2:4" ht="30" customHeight="1" thickBot="1">
      <c r="B127" s="99" t="s">
        <v>139</v>
      </c>
      <c r="C127" s="198" t="s">
        <v>288</v>
      </c>
      <c r="D127" s="208"/>
    </row>
    <row r="128" spans="2:4" ht="30" customHeight="1" thickBot="1">
      <c r="B128" s="99" t="s">
        <v>140</v>
      </c>
      <c r="C128" s="198" t="s">
        <v>288</v>
      </c>
      <c r="D128" s="208"/>
    </row>
    <row r="129" spans="2:4" ht="30" customHeight="1" thickBot="1">
      <c r="B129" s="99" t="s">
        <v>141</v>
      </c>
      <c r="C129" s="198" t="s">
        <v>288</v>
      </c>
      <c r="D129" s="208"/>
    </row>
    <row r="130" spans="2:4" ht="30" customHeight="1" thickBot="1">
      <c r="B130" s="99" t="s">
        <v>142</v>
      </c>
      <c r="C130" s="198" t="s">
        <v>288</v>
      </c>
      <c r="D130" s="208"/>
    </row>
    <row r="131" spans="2:4" ht="30" customHeight="1" thickBot="1">
      <c r="B131" s="100"/>
      <c r="C131" s="47"/>
      <c r="D131" s="211"/>
    </row>
    <row r="132" spans="2:4" ht="30" customHeight="1" thickBot="1">
      <c r="B132" s="236" t="s">
        <v>143</v>
      </c>
      <c r="C132" s="237"/>
      <c r="D132" s="238"/>
    </row>
    <row r="133" spans="2:4" ht="30" customHeight="1" thickBot="1">
      <c r="B133" s="200" t="s">
        <v>144</v>
      </c>
      <c r="C133" s="45" t="s">
        <v>162</v>
      </c>
      <c r="D133" s="212"/>
    </row>
    <row r="134" spans="2:4" ht="30" customHeight="1" thickBot="1">
      <c r="B134" s="99" t="s">
        <v>145</v>
      </c>
      <c r="C134" s="198" t="s">
        <v>288</v>
      </c>
      <c r="D134" s="210"/>
    </row>
    <row r="135" spans="2:4" ht="30" customHeight="1" thickBot="1">
      <c r="B135" s="99" t="s">
        <v>146</v>
      </c>
      <c r="C135" s="198" t="s">
        <v>288</v>
      </c>
      <c r="D135" s="208"/>
    </row>
    <row r="136" spans="2:4" ht="30" customHeight="1" thickBot="1">
      <c r="B136" s="99" t="s">
        <v>147</v>
      </c>
      <c r="C136" s="198" t="s">
        <v>288</v>
      </c>
      <c r="D136" s="208"/>
    </row>
    <row r="137" spans="2:4" ht="30" customHeight="1" thickBot="1">
      <c r="B137" s="100"/>
      <c r="C137" s="47"/>
      <c r="D137" s="211"/>
    </row>
    <row r="138" spans="2:4" ht="30" customHeight="1" thickBot="1">
      <c r="B138" s="200" t="s">
        <v>148</v>
      </c>
      <c r="C138" s="46" t="s">
        <v>162</v>
      </c>
      <c r="D138" s="213"/>
    </row>
    <row r="139" spans="2:4" ht="30" customHeight="1" thickBot="1">
      <c r="B139" s="99" t="s">
        <v>149</v>
      </c>
      <c r="C139" s="198" t="s">
        <v>288</v>
      </c>
      <c r="D139" s="210"/>
    </row>
    <row r="140" spans="2:4" ht="30" customHeight="1" thickBot="1">
      <c r="B140" s="99" t="s">
        <v>150</v>
      </c>
      <c r="C140" s="198" t="s">
        <v>288</v>
      </c>
      <c r="D140" s="208"/>
    </row>
    <row r="141" spans="2:4" ht="30" customHeight="1" thickBot="1">
      <c r="B141" s="99" t="s">
        <v>151</v>
      </c>
      <c r="C141" s="198" t="s">
        <v>288</v>
      </c>
      <c r="D141" s="208"/>
    </row>
    <row r="142" spans="2:4" ht="30" customHeight="1" thickBot="1">
      <c r="B142" s="99" t="s">
        <v>152</v>
      </c>
      <c r="C142" s="198" t="s">
        <v>288</v>
      </c>
      <c r="D142" s="208"/>
    </row>
    <row r="143" spans="2:4" ht="30" customHeight="1" thickBot="1">
      <c r="B143" s="99" t="s">
        <v>153</v>
      </c>
      <c r="C143" s="198" t="s">
        <v>288</v>
      </c>
      <c r="D143" s="208"/>
    </row>
    <row r="144" spans="2:4" ht="30" customHeight="1" thickBot="1">
      <c r="B144" s="99"/>
      <c r="C144" s="47"/>
      <c r="D144" s="211"/>
    </row>
    <row r="145" spans="2:4" ht="30" customHeight="1" thickBot="1">
      <c r="B145" s="200" t="s">
        <v>154</v>
      </c>
      <c r="C145" s="46" t="s">
        <v>162</v>
      </c>
      <c r="D145" s="213"/>
    </row>
    <row r="146" spans="2:4" ht="30" customHeight="1" thickBot="1">
      <c r="B146" s="99" t="s">
        <v>155</v>
      </c>
      <c r="C146" s="198" t="s">
        <v>288</v>
      </c>
      <c r="D146" s="210"/>
    </row>
    <row r="147" spans="2:4" ht="30" customHeight="1" thickBot="1">
      <c r="B147" s="99" t="s">
        <v>156</v>
      </c>
      <c r="C147" s="198" t="s">
        <v>288</v>
      </c>
      <c r="D147" s="208"/>
    </row>
    <row r="148" spans="2:4" ht="30" customHeight="1" thickBot="1">
      <c r="B148" s="99" t="s">
        <v>157</v>
      </c>
      <c r="C148" s="198" t="s">
        <v>288</v>
      </c>
      <c r="D148" s="208"/>
    </row>
    <row r="149" spans="2:4" ht="30" customHeight="1" thickBot="1">
      <c r="B149" s="99" t="s">
        <v>158</v>
      </c>
      <c r="C149" s="198" t="s">
        <v>288</v>
      </c>
      <c r="D149" s="208"/>
    </row>
    <row r="150" spans="2:4" ht="30" customHeight="1" thickBot="1">
      <c r="B150" s="99" t="s">
        <v>159</v>
      </c>
      <c r="C150" s="198" t="s">
        <v>288</v>
      </c>
      <c r="D150" s="208"/>
    </row>
    <row r="151" spans="2:4" ht="30" customHeight="1" thickBot="1">
      <c r="B151" s="99" t="s">
        <v>160</v>
      </c>
      <c r="C151" s="198" t="s">
        <v>288</v>
      </c>
      <c r="D151" s="208"/>
    </row>
    <row r="152" spans="2:4" ht="30" customHeight="1" thickBot="1">
      <c r="B152" s="99"/>
      <c r="C152" s="47"/>
      <c r="D152" s="211"/>
    </row>
    <row r="153" spans="2:4" ht="30" customHeight="1" thickBot="1">
      <c r="B153" s="239"/>
      <c r="C153" s="240"/>
      <c r="D153" s="241"/>
    </row>
    <row r="154" spans="2:4">
      <c r="B154"/>
      <c r="C154"/>
      <c r="D154"/>
    </row>
    <row r="155" spans="2:4">
      <c r="B155"/>
      <c r="C155"/>
      <c r="D155"/>
    </row>
    <row r="157" spans="2:4" ht="15" thickBot="1"/>
    <row r="158" spans="2:4">
      <c r="B158" s="214" t="s">
        <v>161</v>
      </c>
    </row>
    <row r="159" spans="2:4">
      <c r="B159" s="215" t="s">
        <v>162</v>
      </c>
    </row>
    <row r="160" spans="2:4">
      <c r="B160" s="215" t="s">
        <v>163</v>
      </c>
    </row>
    <row r="161" spans="2:4" ht="15" thickBot="1">
      <c r="B161" s="216" t="s">
        <v>164</v>
      </c>
    </row>
    <row r="162" spans="2:4" ht="15" thickBot="1"/>
    <row r="163" spans="2:4">
      <c r="B163" s="217" t="s">
        <v>165</v>
      </c>
    </row>
    <row r="164" spans="2:4">
      <c r="B164" s="215" t="s">
        <v>288</v>
      </c>
    </row>
    <row r="165" spans="2:4">
      <c r="B165" s="215" t="s">
        <v>166</v>
      </c>
    </row>
    <row r="166" spans="2:4" ht="15" thickBot="1">
      <c r="B166" s="216" t="s">
        <v>289</v>
      </c>
    </row>
    <row r="169" spans="2:4">
      <c r="B169" s="226" t="s">
        <v>232</v>
      </c>
      <c r="C169" s="226"/>
      <c r="D169" s="226"/>
    </row>
    <row r="170" spans="2:4">
      <c r="B170" s="226"/>
      <c r="C170" s="226"/>
      <c r="D170" s="226"/>
    </row>
    <row r="171" spans="2:4">
      <c r="B171" s="226"/>
      <c r="C171" s="226"/>
      <c r="D171" s="226"/>
    </row>
    <row r="172" spans="2:4">
      <c r="B172"/>
      <c r="C172"/>
      <c r="D172"/>
    </row>
  </sheetData>
  <mergeCells count="16">
    <mergeCell ref="B169:D171"/>
    <mergeCell ref="B1:D1"/>
    <mergeCell ref="B2:D8"/>
    <mergeCell ref="C9:D9"/>
    <mergeCell ref="D13:D15"/>
    <mergeCell ref="B51:D51"/>
    <mergeCell ref="B64:D64"/>
    <mergeCell ref="B101:D101"/>
    <mergeCell ref="B121:D121"/>
    <mergeCell ref="B132:D132"/>
    <mergeCell ref="B153:D153"/>
    <mergeCell ref="C13:C15"/>
    <mergeCell ref="B13:B15"/>
    <mergeCell ref="C55:C57"/>
    <mergeCell ref="C72:C74"/>
    <mergeCell ref="B10:D12"/>
  </mergeCells>
  <dataValidations disablePrompts="1" count="2">
    <dataValidation type="list" allowBlank="1" showInputMessage="1" showErrorMessage="1" sqref="C16 C23 C30 C36 C46 C52 C59 C65 C76 C83 C89 C94 C102 C115 C122 C133 C138 C145">
      <formula1>$B$159:$B$161</formula1>
    </dataValidation>
    <dataValidation type="list" allowBlank="1" showInputMessage="1" showErrorMessage="1" sqref="C75 C24:C29 C60:C63 C47:C50 C17:C22 C134:C137 C123:C131 C103:C114 C90:C93 C95:C100 C53:C55 C84:C88 C77:C82 C66:C72 C58 C37:C45 C139:C144 C31:C35 C116:C120 C146:C152">
      <formula1>$B$164:$B$166</formula1>
    </dataValidation>
  </dataValidations>
  <hyperlinks>
    <hyperlink ref="B23" location="'PRODUCTS PRE-SELECTION 50'!A1" display="Product Research | Pre-Selection | 50 Products"/>
    <hyperlink ref="B30" location="'PRODUCTS SELECTION 5'!A1" display="Product Research | Selection | 5 Products"/>
    <hyperlink ref="D16" r:id="rId1" display="Related Article: "/>
    <hyperlink ref="D23" r:id="rId2"/>
    <hyperlink ref="D30" r:id="rId3"/>
    <hyperlink ref="B10" r:id="rId4"/>
  </hyperlinks>
  <pageMargins left="0.7" right="0.7" top="0.75" bottom="0.75" header="0.3" footer="0.3"/>
  <pageSetup paperSize="0" orientation="portrait" horizontalDpi="0" verticalDpi="0" copie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showGridLines="0" topLeftCell="A46" zoomScale="80" zoomScaleNormal="80" workbookViewId="0">
      <selection activeCell="B19" sqref="B19"/>
    </sheetView>
  </sheetViews>
  <sheetFormatPr baseColWidth="10" defaultRowHeight="14.4"/>
  <cols>
    <col min="1" max="1" width="53.109375" style="57" customWidth="1"/>
    <col min="2" max="2" width="14.5546875" style="372" customWidth="1"/>
    <col min="4" max="4" width="17" customWidth="1"/>
  </cols>
  <sheetData>
    <row r="1" spans="1:6" ht="21">
      <c r="A1" s="103"/>
      <c r="B1" s="368"/>
      <c r="C1" s="89"/>
      <c r="D1" s="89"/>
      <c r="E1" s="89"/>
    </row>
    <row r="2" spans="1:6" ht="21" customHeight="1">
      <c r="A2" s="104"/>
      <c r="B2" s="369"/>
      <c r="C2" s="90"/>
      <c r="D2" s="90"/>
      <c r="E2" s="90"/>
    </row>
    <row r="3" spans="1:6" ht="14.4" customHeight="1">
      <c r="A3" s="104"/>
      <c r="B3" s="369"/>
      <c r="C3" s="90"/>
      <c r="D3" s="90"/>
      <c r="E3" s="90"/>
    </row>
    <row r="4" spans="1:6" ht="14.4" customHeight="1">
      <c r="A4" s="104"/>
      <c r="B4" s="369"/>
      <c r="C4" s="90"/>
      <c r="D4" s="90"/>
      <c r="E4" s="90"/>
    </row>
    <row r="5" spans="1:6" ht="14.4" customHeight="1">
      <c r="A5" s="104"/>
      <c r="B5" s="369"/>
      <c r="C5" s="90"/>
      <c r="D5" s="90"/>
      <c r="E5" s="90"/>
    </row>
    <row r="6" spans="1:6" ht="14.4" customHeight="1">
      <c r="A6" s="104"/>
      <c r="B6" s="369"/>
      <c r="C6" s="90"/>
      <c r="D6" s="90"/>
      <c r="E6" s="90"/>
    </row>
    <row r="7" spans="1:6" ht="14.4" customHeight="1">
      <c r="A7" s="104"/>
      <c r="B7" s="369"/>
      <c r="C7" s="90"/>
      <c r="D7" s="90"/>
      <c r="E7" s="90"/>
    </row>
    <row r="8" spans="1:6" ht="14.4" customHeight="1">
      <c r="A8" s="104"/>
      <c r="B8" s="369"/>
      <c r="C8" s="90"/>
      <c r="D8" s="90"/>
      <c r="E8" s="90"/>
    </row>
    <row r="9" spans="1:6" ht="21">
      <c r="A9" s="105" t="str">
        <f>HYPERLINK("https://fennex.agency/","Visite Fennex Agency")</f>
        <v>Visite Fennex Agency</v>
      </c>
      <c r="B9" s="247" t="str">
        <f>HYPERLINK("https://blog.fennex.agency/","Visite Fennex Blog")</f>
        <v>Visite Fennex Blog</v>
      </c>
      <c r="C9" s="247"/>
      <c r="D9" s="247"/>
      <c r="E9" s="247"/>
    </row>
    <row r="10" spans="1:6">
      <c r="B10" s="88"/>
    </row>
    <row r="11" spans="1:6">
      <c r="B11" s="88"/>
    </row>
    <row r="12" spans="1:6" ht="30" customHeight="1" thickBot="1">
      <c r="A12" s="250" t="s">
        <v>223</v>
      </c>
      <c r="B12" s="251"/>
      <c r="C12" s="251"/>
      <c r="D12" s="251"/>
      <c r="E12" s="251"/>
      <c r="F12" s="353"/>
    </row>
    <row r="13" spans="1:6" ht="30" customHeight="1">
      <c r="A13" s="354" t="s">
        <v>224</v>
      </c>
      <c r="B13" s="370" t="s">
        <v>197</v>
      </c>
      <c r="C13" s="355"/>
      <c r="D13" s="356"/>
      <c r="E13" s="353"/>
      <c r="F13" s="353"/>
    </row>
    <row r="14" spans="1:6" ht="30" customHeight="1" thickBot="1">
      <c r="A14" s="357" t="s">
        <v>195</v>
      </c>
      <c r="B14" s="371" t="s">
        <v>194</v>
      </c>
      <c r="C14" s="358" t="s">
        <v>195</v>
      </c>
      <c r="D14" s="359" t="s">
        <v>196</v>
      </c>
      <c r="E14" s="353"/>
      <c r="F14" s="353"/>
    </row>
    <row r="15" spans="1:6" ht="30" customHeight="1" thickBot="1">
      <c r="A15" s="360"/>
      <c r="C15" s="353"/>
      <c r="D15" s="353"/>
      <c r="E15" s="353"/>
      <c r="F15" s="353"/>
    </row>
    <row r="16" spans="1:6" ht="30" customHeight="1">
      <c r="A16" s="354" t="s">
        <v>225</v>
      </c>
      <c r="B16" s="370" t="s">
        <v>198</v>
      </c>
      <c r="C16" s="355"/>
      <c r="D16" s="356"/>
      <c r="E16" s="353"/>
      <c r="F16" s="353"/>
    </row>
    <row r="17" spans="1:6" ht="30" customHeight="1" thickBot="1">
      <c r="A17" s="357" t="s">
        <v>261</v>
      </c>
      <c r="B17" s="373" t="s">
        <v>199</v>
      </c>
      <c r="C17" s="361" t="s">
        <v>261</v>
      </c>
      <c r="D17" s="362"/>
      <c r="E17" s="353"/>
      <c r="F17" s="353"/>
    </row>
    <row r="18" spans="1:6" ht="30" customHeight="1" thickBot="1">
      <c r="A18" s="360"/>
      <c r="C18" s="353"/>
      <c r="D18" s="353"/>
      <c r="E18" s="353"/>
      <c r="F18" s="353"/>
    </row>
    <row r="19" spans="1:6" ht="30" customHeight="1">
      <c r="A19" s="354" t="s">
        <v>226</v>
      </c>
      <c r="B19" s="370" t="s">
        <v>200</v>
      </c>
      <c r="C19" s="355"/>
      <c r="D19" s="356"/>
      <c r="E19" s="353"/>
      <c r="F19" s="353"/>
    </row>
    <row r="20" spans="1:6" ht="30" customHeight="1" thickBot="1">
      <c r="A20" s="357" t="s">
        <v>177</v>
      </c>
      <c r="B20" s="371" t="s">
        <v>178</v>
      </c>
      <c r="C20" s="361" t="s">
        <v>177</v>
      </c>
      <c r="D20" s="362"/>
      <c r="E20" s="353"/>
      <c r="F20" s="353"/>
    </row>
    <row r="21" spans="1:6" ht="30" customHeight="1">
      <c r="A21" s="360"/>
      <c r="C21" s="353"/>
      <c r="D21" s="353"/>
      <c r="E21" s="353"/>
      <c r="F21" s="353"/>
    </row>
    <row r="22" spans="1:6" ht="30" customHeight="1" thickBot="1">
      <c r="A22" s="250" t="s">
        <v>16</v>
      </c>
      <c r="B22" s="251"/>
      <c r="C22" s="251"/>
      <c r="D22" s="251"/>
      <c r="E22" s="251"/>
      <c r="F22" s="353"/>
    </row>
    <row r="23" spans="1:6" ht="30" customHeight="1">
      <c r="A23" s="363" t="s">
        <v>169</v>
      </c>
      <c r="B23" s="366" t="str">
        <f>A14</f>
        <v>$</v>
      </c>
      <c r="C23" s="353"/>
      <c r="D23" s="353"/>
      <c r="E23" s="353"/>
      <c r="F23" s="353"/>
    </row>
    <row r="24" spans="1:6" ht="30" customHeight="1">
      <c r="A24" s="364" t="s">
        <v>170</v>
      </c>
      <c r="B24" s="374">
        <v>20</v>
      </c>
      <c r="C24" s="353"/>
      <c r="D24" s="353"/>
      <c r="E24" s="353"/>
      <c r="F24" s="353"/>
    </row>
    <row r="25" spans="1:6" ht="30" customHeight="1" thickBot="1">
      <c r="A25" s="365" t="s">
        <v>171</v>
      </c>
      <c r="B25" s="375">
        <v>50</v>
      </c>
      <c r="C25" s="353"/>
      <c r="D25" s="353"/>
      <c r="E25" s="353"/>
      <c r="F25" s="353"/>
    </row>
    <row r="26" spans="1:6" ht="30" customHeight="1" thickBot="1">
      <c r="A26" s="360"/>
      <c r="C26" s="353"/>
      <c r="D26" s="353"/>
      <c r="E26" s="353"/>
      <c r="F26" s="353"/>
    </row>
    <row r="27" spans="1:6" ht="30" customHeight="1">
      <c r="A27" s="363" t="s">
        <v>172</v>
      </c>
      <c r="B27" s="366" t="str">
        <f>A17</f>
        <v>in</v>
      </c>
      <c r="C27" s="353"/>
      <c r="D27" s="353"/>
      <c r="E27" s="353"/>
      <c r="F27" s="353"/>
    </row>
    <row r="28" spans="1:6" ht="30" customHeight="1">
      <c r="A28" s="364" t="s">
        <v>173</v>
      </c>
      <c r="B28" s="374">
        <v>18</v>
      </c>
      <c r="C28" s="353"/>
      <c r="D28" s="353"/>
      <c r="E28" s="353"/>
      <c r="F28" s="353"/>
    </row>
    <row r="29" spans="1:6" ht="30" customHeight="1">
      <c r="A29" s="364" t="s">
        <v>174</v>
      </c>
      <c r="B29" s="374">
        <v>14</v>
      </c>
      <c r="C29" s="353"/>
      <c r="D29" s="353"/>
      <c r="E29" s="353"/>
      <c r="F29" s="353"/>
    </row>
    <row r="30" spans="1:6" ht="30" customHeight="1" thickBot="1">
      <c r="A30" s="365" t="s">
        <v>175</v>
      </c>
      <c r="B30" s="375">
        <v>8</v>
      </c>
      <c r="C30" s="353"/>
      <c r="D30" s="353"/>
      <c r="E30" s="353"/>
      <c r="F30" s="353"/>
    </row>
    <row r="31" spans="1:6" ht="30" customHeight="1" thickBot="1">
      <c r="A31" s="360"/>
      <c r="C31" s="353"/>
      <c r="D31" s="353"/>
      <c r="E31" s="353"/>
      <c r="F31" s="353"/>
    </row>
    <row r="32" spans="1:6" ht="30" customHeight="1">
      <c r="A32" s="363" t="s">
        <v>176</v>
      </c>
      <c r="B32" s="366" t="str">
        <f>A20</f>
        <v>lb</v>
      </c>
      <c r="C32" s="353"/>
      <c r="D32" s="353"/>
      <c r="E32" s="353"/>
      <c r="F32" s="353"/>
    </row>
    <row r="33" spans="1:6" ht="30" customHeight="1" thickBot="1">
      <c r="A33" s="365" t="s">
        <v>171</v>
      </c>
      <c r="B33" s="375">
        <v>20</v>
      </c>
      <c r="C33" s="353"/>
      <c r="D33" s="353"/>
      <c r="E33" s="353"/>
      <c r="F33" s="353"/>
    </row>
    <row r="34" spans="1:6" ht="30" customHeight="1">
      <c r="A34" s="360"/>
      <c r="C34" s="353"/>
      <c r="D34" s="353"/>
      <c r="E34" s="353"/>
      <c r="F34" s="353"/>
    </row>
    <row r="35" spans="1:6" ht="30" customHeight="1" thickBot="1">
      <c r="A35" s="250" t="s">
        <v>22</v>
      </c>
      <c r="B35" s="251"/>
      <c r="C35" s="251"/>
      <c r="D35" s="251"/>
      <c r="E35" s="251"/>
      <c r="F35" s="353"/>
    </row>
    <row r="36" spans="1:6" ht="30" customHeight="1">
      <c r="A36" s="363" t="s">
        <v>179</v>
      </c>
      <c r="B36" s="366"/>
      <c r="C36" s="353"/>
      <c r="D36" s="353"/>
      <c r="E36" s="353"/>
      <c r="F36" s="353"/>
    </row>
    <row r="37" spans="1:6" ht="30" customHeight="1">
      <c r="A37" s="364" t="s">
        <v>181</v>
      </c>
      <c r="B37" s="374">
        <v>10000</v>
      </c>
      <c r="C37" s="353"/>
      <c r="D37" s="353"/>
      <c r="E37" s="353"/>
      <c r="F37" s="353"/>
    </row>
    <row r="38" spans="1:6" ht="30" customHeight="1">
      <c r="A38" s="364" t="s">
        <v>182</v>
      </c>
      <c r="B38" s="374">
        <v>50000</v>
      </c>
      <c r="C38" s="353"/>
      <c r="D38" s="353"/>
      <c r="E38" s="353"/>
      <c r="F38" s="353"/>
    </row>
    <row r="39" spans="1:6" ht="30" customHeight="1" thickBot="1">
      <c r="A39" s="365" t="s">
        <v>180</v>
      </c>
      <c r="B39" s="375">
        <v>5000</v>
      </c>
      <c r="C39" s="353"/>
      <c r="D39" s="353"/>
      <c r="E39" s="353"/>
      <c r="F39" s="353"/>
    </row>
    <row r="40" spans="1:6" ht="30" customHeight="1" thickBot="1">
      <c r="A40" s="360"/>
      <c r="C40" s="353"/>
      <c r="D40" s="353"/>
      <c r="E40" s="353"/>
      <c r="F40" s="353"/>
    </row>
    <row r="41" spans="1:6" ht="30" customHeight="1">
      <c r="A41" s="363" t="s">
        <v>183</v>
      </c>
      <c r="B41" s="366" t="s">
        <v>186</v>
      </c>
      <c r="C41" s="353"/>
      <c r="D41" s="353"/>
      <c r="E41" s="353"/>
      <c r="F41" s="353"/>
    </row>
    <row r="42" spans="1:6" ht="30" customHeight="1">
      <c r="A42" s="364" t="s">
        <v>185</v>
      </c>
      <c r="B42" s="374">
        <v>100000</v>
      </c>
      <c r="C42" s="353"/>
      <c r="D42" s="353"/>
      <c r="E42" s="353"/>
      <c r="F42" s="353"/>
    </row>
    <row r="43" spans="1:6" ht="30" customHeight="1" thickBot="1">
      <c r="A43" s="365" t="s">
        <v>184</v>
      </c>
      <c r="B43" s="375">
        <v>200000</v>
      </c>
      <c r="C43" s="353"/>
      <c r="D43" s="353"/>
      <c r="E43" s="353"/>
      <c r="F43" s="353"/>
    </row>
    <row r="44" spans="1:6" ht="30" customHeight="1">
      <c r="A44" s="360"/>
      <c r="C44" s="353"/>
      <c r="D44" s="353"/>
      <c r="E44" s="353"/>
      <c r="F44" s="353"/>
    </row>
    <row r="45" spans="1:6" ht="30" customHeight="1" thickBot="1">
      <c r="A45" s="248" t="s">
        <v>29</v>
      </c>
      <c r="B45" s="249"/>
      <c r="C45" s="249"/>
      <c r="D45" s="249"/>
      <c r="E45" s="249"/>
      <c r="F45" s="353"/>
    </row>
    <row r="46" spans="1:6" ht="30" customHeight="1">
      <c r="A46" s="363" t="s">
        <v>187</v>
      </c>
      <c r="B46" s="366" t="s">
        <v>186</v>
      </c>
      <c r="C46" s="353"/>
      <c r="D46" s="353"/>
      <c r="E46" s="353"/>
      <c r="F46" s="353"/>
    </row>
    <row r="47" spans="1:6" ht="30" customHeight="1">
      <c r="A47" s="364" t="s">
        <v>189</v>
      </c>
      <c r="B47" s="374">
        <v>3000</v>
      </c>
      <c r="C47" s="353"/>
      <c r="D47" s="353"/>
      <c r="E47" s="353"/>
      <c r="F47" s="353"/>
    </row>
    <row r="48" spans="1:6" ht="30" customHeight="1" thickBot="1">
      <c r="A48" s="365" t="s">
        <v>188</v>
      </c>
      <c r="B48" s="375">
        <v>5000</v>
      </c>
      <c r="C48" s="353"/>
      <c r="D48" s="353"/>
      <c r="E48" s="353"/>
      <c r="F48" s="353"/>
    </row>
    <row r="49" spans="1:6" ht="30" customHeight="1" thickBot="1">
      <c r="A49" s="360"/>
      <c r="C49" s="353"/>
      <c r="D49" s="353"/>
      <c r="E49" s="353"/>
      <c r="F49" s="353"/>
    </row>
    <row r="50" spans="1:6" ht="30" customHeight="1">
      <c r="A50" s="363" t="s">
        <v>190</v>
      </c>
      <c r="B50" s="366" t="str">
        <f>A14</f>
        <v>$</v>
      </c>
      <c r="C50" s="353"/>
      <c r="D50" s="353"/>
      <c r="E50" s="353"/>
      <c r="F50" s="353"/>
    </row>
    <row r="51" spans="1:6" ht="30" customHeight="1">
      <c r="A51" s="364" t="s">
        <v>191</v>
      </c>
      <c r="B51" s="374">
        <v>250000</v>
      </c>
      <c r="C51" s="353"/>
      <c r="D51" s="353"/>
      <c r="E51" s="353"/>
      <c r="F51" s="353"/>
    </row>
    <row r="52" spans="1:6" ht="30" customHeight="1" thickBot="1">
      <c r="A52" s="365" t="s">
        <v>192</v>
      </c>
      <c r="B52" s="375">
        <v>25000</v>
      </c>
      <c r="C52" s="353"/>
      <c r="D52" s="353"/>
      <c r="E52" s="353"/>
      <c r="F52" s="353"/>
    </row>
    <row r="53" spans="1:6" ht="30" customHeight="1">
      <c r="A53" s="360"/>
      <c r="C53" s="353"/>
      <c r="D53" s="353"/>
      <c r="E53" s="353"/>
      <c r="F53" s="353"/>
    </row>
    <row r="54" spans="1:6" ht="30" customHeight="1">
      <c r="A54" s="248" t="s">
        <v>39</v>
      </c>
      <c r="B54" s="249"/>
      <c r="C54" s="249"/>
      <c r="D54" s="249"/>
      <c r="E54" s="249"/>
      <c r="F54" s="353"/>
    </row>
    <row r="55" spans="1:6" ht="30" customHeight="1" thickBot="1">
      <c r="A55" s="360"/>
      <c r="C55" s="353"/>
      <c r="D55" s="353"/>
      <c r="E55" s="353"/>
      <c r="F55" s="353"/>
    </row>
    <row r="56" spans="1:6" ht="30" customHeight="1" thickBot="1">
      <c r="A56" s="363" t="s">
        <v>227</v>
      </c>
      <c r="B56" s="366" t="s">
        <v>24</v>
      </c>
      <c r="C56" s="353"/>
      <c r="D56" s="353"/>
      <c r="E56" s="353"/>
      <c r="F56" s="353"/>
    </row>
    <row r="57" spans="1:6" ht="30" customHeight="1" thickBot="1">
      <c r="A57" s="364" t="s">
        <v>206</v>
      </c>
      <c r="B57" s="374">
        <v>50</v>
      </c>
      <c r="C57" s="353"/>
      <c r="D57" s="106" t="s">
        <v>208</v>
      </c>
      <c r="E57" s="107">
        <v>3</v>
      </c>
      <c r="F57" s="353"/>
    </row>
    <row r="58" spans="1:6" ht="30" customHeight="1" thickBot="1">
      <c r="A58" s="364" t="s">
        <v>203</v>
      </c>
      <c r="B58" s="374">
        <v>250</v>
      </c>
      <c r="C58" s="353"/>
      <c r="D58" s="106" t="s">
        <v>210</v>
      </c>
      <c r="E58" s="107">
        <v>3</v>
      </c>
      <c r="F58" s="353"/>
    </row>
    <row r="59" spans="1:6" ht="30" customHeight="1" thickBot="1">
      <c r="A59" s="364" t="s">
        <v>201</v>
      </c>
      <c r="B59" s="374">
        <v>100</v>
      </c>
      <c r="C59" s="367"/>
      <c r="D59" s="88"/>
      <c r="E59" s="88"/>
      <c r="F59" s="353"/>
    </row>
    <row r="60" spans="1:6" ht="30" customHeight="1" thickBot="1">
      <c r="A60" s="364" t="s">
        <v>207</v>
      </c>
      <c r="B60" s="374">
        <v>50</v>
      </c>
      <c r="C60" s="353"/>
      <c r="D60" s="106" t="s">
        <v>209</v>
      </c>
      <c r="E60" s="107">
        <v>5</v>
      </c>
      <c r="F60" s="353"/>
    </row>
    <row r="61" spans="1:6" ht="30" customHeight="1" thickBot="1">
      <c r="A61" s="365" t="s">
        <v>193</v>
      </c>
      <c r="B61" s="375">
        <v>200</v>
      </c>
      <c r="C61" s="353"/>
      <c r="D61" s="353"/>
      <c r="E61" s="353"/>
      <c r="F61" s="353"/>
    </row>
    <row r="62" spans="1:6">
      <c r="B62" s="88"/>
    </row>
    <row r="63" spans="1:6">
      <c r="B63" s="88"/>
    </row>
    <row r="64" spans="1:6">
      <c r="B64" s="88"/>
    </row>
    <row r="65" spans="1:5">
      <c r="B65" s="88"/>
    </row>
    <row r="66" spans="1:5" ht="14.4" customHeight="1">
      <c r="A66" s="226" t="s">
        <v>232</v>
      </c>
      <c r="B66" s="226"/>
      <c r="C66" s="226"/>
      <c r="D66" s="226"/>
      <c r="E66" s="226"/>
    </row>
    <row r="67" spans="1:5">
      <c r="A67" s="226"/>
      <c r="B67" s="226"/>
      <c r="C67" s="226"/>
      <c r="D67" s="226"/>
      <c r="E67" s="226"/>
    </row>
    <row r="68" spans="1:5">
      <c r="A68" s="226"/>
      <c r="B68" s="226"/>
      <c r="C68" s="226"/>
      <c r="D68" s="226"/>
      <c r="E68" s="226"/>
    </row>
    <row r="69" spans="1:5">
      <c r="A69" s="226"/>
      <c r="B69" s="226"/>
      <c r="C69" s="226"/>
      <c r="D69" s="226"/>
      <c r="E69" s="226"/>
    </row>
    <row r="70" spans="1:5">
      <c r="A70" s="226"/>
      <c r="B70" s="226"/>
      <c r="C70" s="226"/>
      <c r="D70" s="226"/>
      <c r="E70" s="226"/>
    </row>
    <row r="71" spans="1:5">
      <c r="A71" s="226"/>
      <c r="B71" s="226"/>
      <c r="C71" s="226"/>
      <c r="D71" s="226"/>
      <c r="E71" s="226"/>
    </row>
  </sheetData>
  <mergeCells count="7">
    <mergeCell ref="B9:E9"/>
    <mergeCell ref="A66:E71"/>
    <mergeCell ref="A54:E54"/>
    <mergeCell ref="A35:E35"/>
    <mergeCell ref="A22:E22"/>
    <mergeCell ref="A12:E12"/>
    <mergeCell ref="A45:E45"/>
  </mergeCells>
  <dataValidations count="3">
    <dataValidation type="list" allowBlank="1" showInputMessage="1" showErrorMessage="1" sqref="A14">
      <formula1>$B$14:$D$14</formula1>
    </dataValidation>
    <dataValidation type="list" allowBlank="1" showInputMessage="1" showErrorMessage="1" sqref="A17">
      <formula1>$B$17:$C$17</formula1>
    </dataValidation>
    <dataValidation type="list" allowBlank="1" showInputMessage="1" showErrorMessage="1" sqref="A20">
      <formula1>$B$20:$C$20</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025"/>
  <sheetViews>
    <sheetView topLeftCell="A16" zoomScale="70" zoomScaleNormal="70" workbookViewId="0">
      <selection activeCell="B50" sqref="B50:B51"/>
    </sheetView>
  </sheetViews>
  <sheetFormatPr baseColWidth="10" defaultColWidth="12.44140625" defaultRowHeight="18"/>
  <cols>
    <col min="1" max="1" width="12.44140625" style="2"/>
    <col min="2" max="2" width="106.77734375" style="136" customWidth="1"/>
    <col min="3" max="3" width="13" customWidth="1"/>
    <col min="4" max="4" width="25.21875" style="6" customWidth="1"/>
    <col min="5" max="5" width="25.5546875" style="6" customWidth="1"/>
    <col min="6" max="6" width="14.109375" style="6" customWidth="1"/>
    <col min="7" max="7" width="13.6640625" style="6" customWidth="1"/>
    <col min="8" max="8" width="13" customWidth="1"/>
    <col min="9" max="9" width="25.21875" style="6" customWidth="1"/>
    <col min="10" max="10" width="25.5546875" style="6" customWidth="1"/>
    <col min="11" max="11" width="14.109375" style="6" customWidth="1"/>
    <col min="12" max="12" width="13.6640625" style="6" customWidth="1"/>
    <col min="13" max="13" width="13.6640625" customWidth="1"/>
    <col min="14" max="14" width="25.21875" customWidth="1"/>
    <col min="15" max="15" width="25.5546875" customWidth="1"/>
    <col min="16" max="16" width="14.109375" customWidth="1"/>
    <col min="17" max="17" width="13.6640625" customWidth="1"/>
    <col min="18" max="18" width="13.6640625" style="6" customWidth="1"/>
    <col min="19" max="19" width="13" style="2" customWidth="1"/>
    <col min="20" max="20" width="21.5546875" style="6" customWidth="1"/>
    <col min="21" max="22" width="14.109375" style="6" customWidth="1"/>
    <col min="23" max="23" width="13.6640625" style="6" customWidth="1"/>
    <col min="24" max="24" width="12.44140625" style="2"/>
    <col min="25" max="25" width="21.5546875" style="6" customWidth="1"/>
    <col min="26" max="27" width="14.109375" style="6" customWidth="1"/>
    <col min="28" max="28" width="13.6640625" style="6" customWidth="1"/>
    <col min="29" max="29" width="13" style="2" customWidth="1"/>
    <col min="30" max="30" width="21.5546875" style="6" customWidth="1"/>
    <col min="31" max="32" width="14.109375" style="6" customWidth="1"/>
    <col min="33" max="33" width="13.6640625" style="6" customWidth="1"/>
    <col min="34" max="34" width="12.44140625" style="2"/>
    <col min="35" max="35" width="21.5546875" style="6" customWidth="1"/>
    <col min="36" max="37" width="14.109375" style="6" customWidth="1"/>
    <col min="38" max="38" width="13.6640625" style="6" customWidth="1"/>
    <col min="39" max="39" width="13" style="2" customWidth="1"/>
    <col min="40" max="40" width="21.5546875" style="6" customWidth="1"/>
    <col min="41" max="42" width="14.109375" style="6" customWidth="1"/>
    <col min="43" max="43" width="13.6640625" style="6" customWidth="1"/>
    <col min="44" max="16384" width="12.44140625" style="2"/>
  </cols>
  <sheetData>
    <row r="1" spans="1:64" customFormat="1" ht="21">
      <c r="A1" s="89"/>
      <c r="B1" s="110"/>
      <c r="C1" s="89"/>
      <c r="D1" s="89"/>
      <c r="E1" s="89"/>
      <c r="F1" s="89"/>
      <c r="G1" s="89"/>
      <c r="H1" s="89"/>
      <c r="I1" s="89"/>
      <c r="J1" s="89"/>
      <c r="K1" s="89"/>
      <c r="L1" s="89"/>
      <c r="M1" s="89"/>
    </row>
    <row r="2" spans="1:64" customFormat="1" ht="21" customHeight="1">
      <c r="A2" s="90"/>
      <c r="B2" s="111"/>
      <c r="C2" s="90"/>
      <c r="D2" s="90"/>
      <c r="E2" s="90"/>
      <c r="F2" s="90"/>
      <c r="G2" s="90"/>
      <c r="H2" s="90"/>
      <c r="I2" s="90"/>
      <c r="J2" s="90"/>
      <c r="K2" s="90"/>
      <c r="L2" s="90"/>
      <c r="M2" s="90"/>
    </row>
    <row r="3" spans="1:64" customFormat="1" ht="14.4" customHeight="1">
      <c r="A3" s="90"/>
      <c r="B3" s="111"/>
      <c r="C3" s="90"/>
      <c r="D3" s="90"/>
      <c r="E3" s="90"/>
      <c r="F3" s="90"/>
      <c r="G3" s="90"/>
      <c r="H3" s="90"/>
      <c r="I3" s="90"/>
      <c r="J3" s="90"/>
      <c r="K3" s="90"/>
      <c r="L3" s="90"/>
      <c r="M3" s="90"/>
    </row>
    <row r="4" spans="1:64" customFormat="1" ht="14.4" customHeight="1">
      <c r="A4" s="90"/>
      <c r="B4" s="111"/>
      <c r="C4" s="90"/>
      <c r="D4" s="90"/>
      <c r="E4" s="90"/>
      <c r="F4" s="90"/>
      <c r="G4" s="90"/>
      <c r="H4" s="90"/>
      <c r="I4" s="90"/>
      <c r="J4" s="90"/>
      <c r="K4" s="90"/>
      <c r="L4" s="90"/>
      <c r="M4" s="90"/>
    </row>
    <row r="5" spans="1:64" customFormat="1" ht="14.4" customHeight="1">
      <c r="A5" s="90"/>
      <c r="B5" s="111"/>
      <c r="C5" s="90"/>
      <c r="D5" s="90"/>
      <c r="E5" s="90"/>
      <c r="F5" s="90"/>
      <c r="G5" s="90"/>
      <c r="H5" s="90"/>
      <c r="I5" s="90"/>
      <c r="J5" s="90"/>
      <c r="K5" s="90"/>
      <c r="L5" s="90"/>
      <c r="M5" s="90"/>
    </row>
    <row r="6" spans="1:64" customFormat="1" ht="14.4" customHeight="1">
      <c r="A6" s="90"/>
      <c r="B6" s="111"/>
      <c r="C6" s="90"/>
      <c r="D6" s="90"/>
      <c r="E6" s="90"/>
      <c r="F6" s="90"/>
      <c r="G6" s="90"/>
      <c r="H6" s="90"/>
      <c r="I6" s="90"/>
      <c r="J6" s="90"/>
      <c r="K6" s="90"/>
      <c r="L6" s="90"/>
      <c r="M6" s="90"/>
    </row>
    <row r="7" spans="1:64" customFormat="1" ht="14.4" customHeight="1">
      <c r="A7" s="90"/>
      <c r="B7" s="111"/>
      <c r="C7" s="90"/>
      <c r="D7" s="90"/>
      <c r="E7" s="90"/>
      <c r="F7" s="90"/>
      <c r="G7" s="90"/>
      <c r="H7" s="90"/>
      <c r="I7" s="90"/>
      <c r="J7" s="90"/>
      <c r="K7" s="90"/>
      <c r="L7" s="90"/>
      <c r="M7" s="90"/>
    </row>
    <row r="8" spans="1:64" customFormat="1" ht="14.4" customHeight="1">
      <c r="A8" s="90"/>
      <c r="B8" s="111"/>
      <c r="C8" s="90"/>
      <c r="D8" s="90"/>
      <c r="E8" s="90"/>
      <c r="F8" s="90"/>
      <c r="G8" s="90"/>
      <c r="H8" s="90"/>
      <c r="I8" s="90"/>
      <c r="J8" s="90"/>
      <c r="K8" s="90"/>
      <c r="L8" s="90"/>
      <c r="M8" s="90"/>
    </row>
    <row r="9" spans="1:64" customFormat="1" ht="21">
      <c r="A9" s="87"/>
      <c r="B9" s="112" t="str">
        <f>HYPERLINK("https://fennex.agency/","Visite Fennex Agency")</f>
        <v>Visite Fennex Agency</v>
      </c>
      <c r="C9" s="87"/>
      <c r="D9" s="232" t="str">
        <f>HYPERLINK("https://blog.fennex.agency/","Visite Fennex Blog")</f>
        <v>Visite Fennex Blog</v>
      </c>
      <c r="E9" s="232"/>
      <c r="F9" s="232"/>
      <c r="G9" s="232"/>
      <c r="H9" s="232"/>
      <c r="I9" s="56"/>
      <c r="J9" s="56"/>
      <c r="K9" s="56"/>
      <c r="L9" s="56"/>
      <c r="M9" s="56"/>
    </row>
    <row r="10" spans="1:64" customFormat="1" ht="15" thickBot="1">
      <c r="B10" s="113"/>
    </row>
    <row r="11" spans="1:64" s="52" customFormat="1" ht="16.8" customHeight="1" thickTop="1" thickBot="1">
      <c r="B11" s="306" t="s">
        <v>12</v>
      </c>
      <c r="C11"/>
      <c r="D11" s="108" t="s">
        <v>266</v>
      </c>
      <c r="E11" s="300" t="s">
        <v>259</v>
      </c>
      <c r="F11" s="301"/>
      <c r="G11" s="302"/>
      <c r="H11"/>
      <c r="I11" s="108" t="s">
        <v>266</v>
      </c>
      <c r="J11" s="300"/>
      <c r="K11" s="301"/>
      <c r="L11" s="302"/>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row>
    <row r="12" spans="1:64" s="52" customFormat="1" ht="16.2" thickBot="1">
      <c r="B12" s="307"/>
      <c r="C12"/>
      <c r="D12" s="109" t="s">
        <v>263</v>
      </c>
      <c r="E12" s="303" t="s">
        <v>264</v>
      </c>
      <c r="F12" s="309"/>
      <c r="G12" s="305"/>
      <c r="H12"/>
      <c r="I12" s="109" t="s">
        <v>263</v>
      </c>
      <c r="J12" s="303"/>
      <c r="K12" s="309"/>
      <c r="L12" s="305"/>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row>
    <row r="13" spans="1:64" s="52" customFormat="1" ht="16.2" thickBot="1">
      <c r="B13" s="307"/>
      <c r="C13"/>
      <c r="D13" s="109" t="s">
        <v>257</v>
      </c>
      <c r="E13" s="303" t="s">
        <v>260</v>
      </c>
      <c r="F13" s="304"/>
      <c r="G13" s="305"/>
      <c r="H13"/>
      <c r="I13" s="109" t="s">
        <v>257</v>
      </c>
      <c r="J13" s="303"/>
      <c r="K13" s="304"/>
      <c r="L13" s="305"/>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row>
    <row r="14" spans="1:64" s="52" customFormat="1" ht="16.2" customHeight="1">
      <c r="B14" s="307"/>
      <c r="C14"/>
      <c r="D14" s="310" t="s">
        <v>258</v>
      </c>
      <c r="E14" s="312" t="s">
        <v>265</v>
      </c>
      <c r="F14" s="309"/>
      <c r="G14" s="313"/>
      <c r="H14"/>
      <c r="I14" s="310" t="s">
        <v>258</v>
      </c>
      <c r="J14" s="312"/>
      <c r="K14" s="309"/>
      <c r="L14" s="313"/>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row>
    <row r="15" spans="1:64" s="52" customFormat="1" ht="16.2" thickBot="1">
      <c r="B15" s="308"/>
      <c r="C15"/>
      <c r="D15" s="311"/>
      <c r="E15" s="314"/>
      <c r="F15" s="315"/>
      <c r="G15" s="316"/>
      <c r="H15"/>
      <c r="I15" s="311"/>
      <c r="J15" s="314"/>
      <c r="K15" s="315"/>
      <c r="L15" s="316"/>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row>
    <row r="16" spans="1:64" ht="15" customHeight="1" thickTop="1">
      <c r="B16" s="269" t="s">
        <v>15</v>
      </c>
      <c r="D16" s="294">
        <f>SUM(D47:D48,D39:D45,D30:D37,D24:D28,D19:D22)</f>
        <v>180</v>
      </c>
      <c r="E16" s="295"/>
      <c r="F16" s="295"/>
      <c r="G16" s="296"/>
      <c r="I16" s="294" t="e">
        <f>SUM(I47:I48,I39:I45,I30:I37,I24:I28,I19:I22)</f>
        <v>#DIV/0!</v>
      </c>
      <c r="J16" s="295"/>
      <c r="K16" s="295"/>
      <c r="L16" s="29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row>
    <row r="17" spans="2:64" ht="25.2" customHeight="1" thickBot="1">
      <c r="B17" s="270"/>
      <c r="D17" s="297"/>
      <c r="E17" s="298"/>
      <c r="F17" s="298"/>
      <c r="G17" s="299"/>
      <c r="I17" s="297"/>
      <c r="J17" s="298"/>
      <c r="K17" s="298"/>
      <c r="L17" s="299"/>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row>
    <row r="18" spans="2:64" ht="24.6" thickTop="1" thickBot="1">
      <c r="B18" s="114" t="s">
        <v>16</v>
      </c>
      <c r="D18" s="291"/>
      <c r="E18" s="292"/>
      <c r="F18" s="292"/>
      <c r="G18" s="293"/>
      <c r="I18" s="291"/>
      <c r="J18" s="292"/>
      <c r="K18" s="292"/>
      <c r="L18" s="293"/>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row>
    <row r="19" spans="2:64" ht="48" thickTop="1" thickBot="1">
      <c r="B19" s="287" t="str">
        <f>"Sales Price is Between " &amp; 'TOOL CONFIGURATION'!$B$24 &amp; " &amp; " &amp; 'TOOL CONFIGURATION'!$B$25 &amp; 'TOOL CONFIGURATION'!A14 &amp; " Avg Price Top 10 Sallers"</f>
        <v>Sales Price is Between 20 &amp; 50$ Avg Price Top 10 Sallers</v>
      </c>
      <c r="D19" s="289">
        <f>IF(E20&gt;='TOOL CONFIGURATION'!$B$24,10,0)</f>
        <v>10</v>
      </c>
      <c r="E19" s="53" t="s">
        <v>17</v>
      </c>
      <c r="F19" s="53" t="s">
        <v>18</v>
      </c>
      <c r="G19" s="138" t="s">
        <v>19</v>
      </c>
      <c r="I19" s="289">
        <f>IF(J20&gt;='TOOL CONFIGURATION'!$B$24,10,0)</f>
        <v>10</v>
      </c>
      <c r="J19" s="53" t="s">
        <v>17</v>
      </c>
      <c r="K19" s="53" t="s">
        <v>18</v>
      </c>
      <c r="L19" s="138" t="s">
        <v>19</v>
      </c>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row>
    <row r="20" spans="2:64" ht="40.049999999999997" customHeight="1" thickBot="1">
      <c r="B20" s="288"/>
      <c r="D20" s="290"/>
      <c r="E20" s="139">
        <v>20</v>
      </c>
      <c r="F20" s="139"/>
      <c r="G20" s="140"/>
      <c r="I20" s="290"/>
      <c r="J20" s="139">
        <v>20</v>
      </c>
      <c r="K20" s="139"/>
      <c r="L20" s="14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row>
    <row r="21" spans="2:64" ht="40.049999999999997" customHeight="1" thickBot="1">
      <c r="B21" s="115" t="str">
        <f>"Sandard-sized (" &amp; 'TOOL CONFIGURATION'!$B$28 &amp; " x " &amp; 'TOOL CONFIGURATION'!$B$29 &amp; " x " &amp; 'TOOL CONFIGURATION'!$B$30 &amp;" "&amp; 'TOOL CONFIGURATION'!A17 &amp; ") vs Over-sized"</f>
        <v>Sandard-sized (18 x 14 x 8 in) vs Over-sized</v>
      </c>
      <c r="D21" s="141">
        <f>IF(F21="Standard",10,0)</f>
        <v>10</v>
      </c>
      <c r="E21" s="142" t="s">
        <v>20</v>
      </c>
      <c r="F21" s="265" t="s">
        <v>222</v>
      </c>
      <c r="G21" s="266"/>
      <c r="I21" s="141">
        <f>IF(K21="Standard",10,0)</f>
        <v>0</v>
      </c>
      <c r="J21" s="142" t="s">
        <v>20</v>
      </c>
      <c r="K21" s="265"/>
      <c r="L21" s="266"/>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row>
    <row r="22" spans="2:64" ht="40.049999999999997" customHeight="1" thickBot="1">
      <c r="B22" s="116" t="str">
        <f>"Weight is less than " &amp; 'TOOL CONFIGURATION'!$B$33 &amp;" "&amp;'TOOL CONFIGURATION'!A20</f>
        <v>Weight is less than 20 lb</v>
      </c>
      <c r="D22" s="143">
        <f>IF(F22&gt;'TOOL CONFIGURATION'!$B$33,0,10)</f>
        <v>0</v>
      </c>
      <c r="E22" s="144" t="s">
        <v>21</v>
      </c>
      <c r="F22" s="285" t="s">
        <v>262</v>
      </c>
      <c r="G22" s="286"/>
      <c r="I22" s="143">
        <f>IF(K22&gt;'TOOL CONFIGURATION'!$B$33,0,10)</f>
        <v>10</v>
      </c>
      <c r="J22" s="144" t="s">
        <v>21</v>
      </c>
      <c r="K22" s="285"/>
      <c r="L22" s="286"/>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row>
    <row r="23" spans="2:64" ht="40.049999999999997" customHeight="1" thickTop="1" thickBot="1">
      <c r="B23" s="114" t="s">
        <v>22</v>
      </c>
      <c r="D23" s="252"/>
      <c r="E23" s="253"/>
      <c r="F23" s="253"/>
      <c r="G23" s="254"/>
      <c r="I23" s="252"/>
      <c r="J23" s="253"/>
      <c r="K23" s="253"/>
      <c r="L23" s="254"/>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row>
    <row r="24" spans="2:64" s="3" customFormat="1" ht="40.049999999999997" customHeight="1" thickTop="1" thickBot="1">
      <c r="B24" s="117" t="str">
        <f>"Main Category Rank (BSR) is between "&amp;'TOOL CONFIGURATION'!$B$37&amp;" and "&amp;'TOOL CONFIGURATION'!$B$38</f>
        <v>Main Category Rank (BSR) is between 10000 and 50000</v>
      </c>
      <c r="C24"/>
      <c r="D24" s="145">
        <f>IF(AND(F24&gt;'TOOL CONFIGURATION'!$B$37,F24&lt;'TOOL CONFIGURATION'!$B$38),10,0)</f>
        <v>0</v>
      </c>
      <c r="E24" s="146" t="s">
        <v>23</v>
      </c>
      <c r="F24" s="255">
        <v>493</v>
      </c>
      <c r="G24" s="256"/>
      <c r="H24"/>
      <c r="I24" s="145">
        <f>IF(AND(K24&gt;'TOOL CONFIGURATION'!$B$37,K24&lt;'TOOL CONFIGURATION'!$B$38),10,0)</f>
        <v>0</v>
      </c>
      <c r="J24" s="146" t="s">
        <v>23</v>
      </c>
      <c r="K24" s="255">
        <v>493</v>
      </c>
      <c r="L24" s="256"/>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row>
    <row r="25" spans="2:64" ht="40.049999999999997" customHeight="1" thickBot="1">
      <c r="B25" s="118" t="str">
        <f>"At least 3 Products have a main category rank of less than "&amp;'TOOL CONFIGURATION'!$B$37&amp;" for the main keyword"</f>
        <v>At least 3 Products have a main category rank of less than 10000 for the main keyword</v>
      </c>
      <c r="D25" s="257">
        <f>IF(E26&gt;2,10,0)</f>
        <v>10</v>
      </c>
      <c r="E25" s="147" t="s">
        <v>24</v>
      </c>
      <c r="F25" s="148" t="s">
        <v>25</v>
      </c>
      <c r="G25" s="149" t="s">
        <v>26</v>
      </c>
      <c r="I25" s="257">
        <f>IF(J26&gt;2,10,0)</f>
        <v>0</v>
      </c>
      <c r="J25" s="147" t="s">
        <v>24</v>
      </c>
      <c r="K25" s="148" t="s">
        <v>25</v>
      </c>
      <c r="L25" s="149" t="s">
        <v>26</v>
      </c>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row>
    <row r="26" spans="2:64" ht="40.049999999999997" customHeight="1" thickBot="1">
      <c r="B26" s="119" t="str">
        <f>"(Sweet spot 2-3 product with BSR "&amp;'TOOL CONFIGURATION'!$B$39&amp;")"</f>
        <v>(Sweet spot 2-3 product with BSR 5000)</v>
      </c>
      <c r="D26" s="258"/>
      <c r="E26" s="150">
        <v>3</v>
      </c>
      <c r="F26" s="151"/>
      <c r="G26" s="152"/>
      <c r="I26" s="258"/>
      <c r="J26" s="150"/>
      <c r="K26" s="151"/>
      <c r="L26" s="152"/>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row>
    <row r="27" spans="2:64" ht="40.049999999999997" customHeight="1" thickBot="1">
      <c r="B27" s="120" t="str">
        <f>"Combined Top 3 product keywords have over "&amp;'TOOL CONFIGURATION'!$B$42&amp;" monthly searches"</f>
        <v>Combined Top 3 product keywords have over 100000 monthly searches</v>
      </c>
      <c r="D27" s="153">
        <f>IF(F27&gt;'TOOL CONFIGURATION'!$B$42,10,0)</f>
        <v>10</v>
      </c>
      <c r="E27" s="154" t="s">
        <v>27</v>
      </c>
      <c r="F27" s="259">
        <v>150000</v>
      </c>
      <c r="G27" s="260"/>
      <c r="I27" s="153">
        <f>IF(K27&gt;'TOOL CONFIGURATION'!$B$42,10,0)</f>
        <v>0</v>
      </c>
      <c r="J27" s="154" t="s">
        <v>27</v>
      </c>
      <c r="K27" s="259"/>
      <c r="L27" s="260"/>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row>
    <row r="28" spans="2:64" ht="40.049999999999997" customHeight="1" thickBot="1">
      <c r="B28" s="121" t="str">
        <f>"Combined Top 5 product keywords have over "&amp;'TOOL CONFIGURATION'!$B$43&amp;" monthly searches"</f>
        <v>Combined Top 5 product keywords have over 200000 monthly searches</v>
      </c>
      <c r="D28" s="155">
        <f>IF(F28&gt;'TOOL CONFIGURATION'!$B$43,10,0)</f>
        <v>10</v>
      </c>
      <c r="E28" s="156" t="s">
        <v>28</v>
      </c>
      <c r="F28" s="261">
        <v>300000</v>
      </c>
      <c r="G28" s="262"/>
      <c r="I28" s="155">
        <f>IF(K28&gt;'TOOL CONFIGURATION'!$B$43,10,0)</f>
        <v>0</v>
      </c>
      <c r="J28" s="156" t="s">
        <v>28</v>
      </c>
      <c r="K28" s="261"/>
      <c r="L28" s="262"/>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row>
    <row r="29" spans="2:64" ht="40.049999999999997" customHeight="1" thickTop="1" thickBot="1">
      <c r="B29" s="114" t="s">
        <v>29</v>
      </c>
      <c r="D29" s="252"/>
      <c r="E29" s="253"/>
      <c r="F29" s="253"/>
      <c r="G29" s="254"/>
      <c r="I29" s="252"/>
      <c r="J29" s="253"/>
      <c r="K29" s="253"/>
      <c r="L29" s="254"/>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row>
    <row r="30" spans="2:64" ht="40.049999999999997" customHeight="1" thickTop="1" thickBot="1">
      <c r="B30" s="122" t="str">
        <f>"Total Top 10 Esti. Sales &gt; "&amp;'TOOL CONFIGURATION'!$B$47</f>
        <v>Total Top 10 Esti. Sales &gt; 3000</v>
      </c>
      <c r="D30" s="263">
        <f>IF(E31&gt;'TOOL CONFIGURATION'!$B$47,10,0)</f>
        <v>10</v>
      </c>
      <c r="E30" s="157" t="s">
        <v>30</v>
      </c>
      <c r="F30" s="158" t="s">
        <v>25</v>
      </c>
      <c r="G30" s="159" t="s">
        <v>26</v>
      </c>
      <c r="I30" s="263">
        <f>IF(J31&gt;'TOOL CONFIGURATION'!$B$47,10,0)</f>
        <v>0</v>
      </c>
      <c r="J30" s="157" t="s">
        <v>30</v>
      </c>
      <c r="K30" s="158" t="s">
        <v>25</v>
      </c>
      <c r="L30" s="159" t="s">
        <v>26</v>
      </c>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row>
    <row r="31" spans="2:64" ht="40.049999999999997" customHeight="1" thickBot="1">
      <c r="B31" s="123" t="str">
        <f>"Avrege estimated sales for Top 10 sallers should be abouve "&amp;'TOOL CONFIGURATION'!$B$47/10&amp;" sales per month"</f>
        <v>Avrege estimated sales for Top 10 sallers should be abouve 300 sales per month</v>
      </c>
      <c r="D31" s="264"/>
      <c r="E31" s="160">
        <v>3001</v>
      </c>
      <c r="F31" s="161"/>
      <c r="G31" s="162"/>
      <c r="I31" s="264"/>
      <c r="J31" s="160"/>
      <c r="K31" s="161"/>
      <c r="L31" s="162"/>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row>
    <row r="32" spans="2:64" ht="40.049999999999997" customHeight="1" thickBot="1">
      <c r="B32" s="124" t="str">
        <f>"Total Page 1 Esti. Sales &gt; "&amp;'TOOL CONFIGURATION'!$B$48</f>
        <v>Total Page 1 Esti. Sales &gt; 5000</v>
      </c>
      <c r="D32" s="163">
        <f>IF(F32&gt;'TOOL CONFIGURATION'!$B$48,10,0)</f>
        <v>10</v>
      </c>
      <c r="E32" s="164" t="s">
        <v>31</v>
      </c>
      <c r="F32" s="265">
        <v>5001</v>
      </c>
      <c r="G32" s="266"/>
      <c r="I32" s="163">
        <f>IF(K32&gt;'TOOL CONFIGURATION'!$B$48,10,0)</f>
        <v>0</v>
      </c>
      <c r="J32" s="164" t="s">
        <v>31</v>
      </c>
      <c r="K32" s="265"/>
      <c r="L32" s="266"/>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row>
    <row r="33" spans="2:64" ht="40.049999999999997" customHeight="1" thickBot="1">
      <c r="B33" s="125" t="str">
        <f>"Total Estimated Revenue On The Page 1 Should Be Under "&amp;'TOOL CONFIGURATION'!$B$51&amp;'TOOL CONFIGURATION'!A14</f>
        <v>Total Estimated Revenue On The Page 1 Should Be Under 250000$</v>
      </c>
      <c r="D33" s="267">
        <f>IF(AND(E34&gt;'TOOL CONFIGURATION'!$B$52,E34&lt;'TOOL CONFIGURATION'!$B$51),10,0)</f>
        <v>10</v>
      </c>
      <c r="E33" s="165" t="s">
        <v>32</v>
      </c>
      <c r="F33" s="166" t="s">
        <v>25</v>
      </c>
      <c r="G33" s="167" t="s">
        <v>26</v>
      </c>
      <c r="I33" s="267">
        <f>IF(AND(J34&gt;'TOOL CONFIGURATION'!$B$52,J34&lt;'TOOL CONFIGURATION'!$B$51),10,0)</f>
        <v>0</v>
      </c>
      <c r="J33" s="165" t="s">
        <v>32</v>
      </c>
      <c r="K33" s="166" t="s">
        <v>25</v>
      </c>
      <c r="L33" s="167" t="s">
        <v>26</v>
      </c>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row>
    <row r="34" spans="2:64" ht="40.049999999999997" customHeight="1" thickBot="1">
      <c r="B34" s="126" t="str">
        <f>"Total Estimated revenue on page 1 should be above "&amp;'TOOL CONFIGURATION'!$B$52&amp;'TOOL CONFIGURATION'!A14</f>
        <v>Total Estimated revenue on page 1 should be above 25000$</v>
      </c>
      <c r="D34" s="268"/>
      <c r="E34" s="168">
        <v>50000</v>
      </c>
      <c r="F34" s="161"/>
      <c r="G34" s="169"/>
      <c r="I34" s="268"/>
      <c r="J34" s="168"/>
      <c r="K34" s="161"/>
      <c r="L34" s="169"/>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row>
    <row r="35" spans="2:64" ht="40.049999999999997" customHeight="1" thickBot="1">
      <c r="B35" s="127" t="s">
        <v>33</v>
      </c>
      <c r="D35" s="170">
        <f>IF(G35&lt;50%,10,0)</f>
        <v>10</v>
      </c>
      <c r="E35" s="165" t="s">
        <v>34</v>
      </c>
      <c r="F35" s="160">
        <v>20000</v>
      </c>
      <c r="G35" s="171">
        <f>F35/E34</f>
        <v>0.4</v>
      </c>
      <c r="I35" s="170" t="e">
        <f>IF(L35&lt;50%,10,0)</f>
        <v>#DIV/0!</v>
      </c>
      <c r="J35" s="165" t="s">
        <v>34</v>
      </c>
      <c r="K35" s="160"/>
      <c r="L35" s="171" t="e">
        <f>K35/J34</f>
        <v>#DIV/0!</v>
      </c>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row>
    <row r="36" spans="2:64" ht="40.049999999999997" customHeight="1" thickBot="1">
      <c r="B36" s="128" t="s">
        <v>35</v>
      </c>
      <c r="D36" s="170">
        <f>IF(G36&gt;50%,10,0)</f>
        <v>10</v>
      </c>
      <c r="E36" s="172" t="s">
        <v>36</v>
      </c>
      <c r="F36" s="160">
        <v>51000</v>
      </c>
      <c r="G36" s="173">
        <f>F36/E34</f>
        <v>1.02</v>
      </c>
      <c r="I36" s="170" t="e">
        <f>IF(L36&gt;50%,10,0)</f>
        <v>#DIV/0!</v>
      </c>
      <c r="J36" s="172" t="s">
        <v>36</v>
      </c>
      <c r="K36" s="160"/>
      <c r="L36" s="173" t="e">
        <f>K36/J34</f>
        <v>#DIV/0!</v>
      </c>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row>
    <row r="37" spans="2:64" ht="40.049999999999997" customHeight="1" thickBot="1">
      <c r="B37" s="129" t="s">
        <v>37</v>
      </c>
      <c r="D37" s="174">
        <f>IF(G37&gt;15%,10,0)</f>
        <v>10</v>
      </c>
      <c r="E37" s="175" t="s">
        <v>38</v>
      </c>
      <c r="F37" s="176">
        <v>8000</v>
      </c>
      <c r="G37" s="177">
        <f>F37/F36</f>
        <v>0.15686274509803921</v>
      </c>
      <c r="I37" s="174" t="e">
        <f>IF(L37&gt;15%,10,0)</f>
        <v>#DIV/0!</v>
      </c>
      <c r="J37" s="175" t="s">
        <v>38</v>
      </c>
      <c r="K37" s="176"/>
      <c r="L37" s="177" t="e">
        <f>K37/K36</f>
        <v>#DIV/0!</v>
      </c>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row>
    <row r="38" spans="2:64" ht="40.049999999999997" customHeight="1" thickTop="1" thickBot="1">
      <c r="B38" s="114" t="s">
        <v>39</v>
      </c>
      <c r="D38" s="252"/>
      <c r="E38" s="253"/>
      <c r="F38" s="253"/>
      <c r="G38" s="254"/>
      <c r="I38" s="252"/>
      <c r="J38" s="253"/>
      <c r="K38" s="253"/>
      <c r="L38" s="254"/>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row>
    <row r="39" spans="2:64" ht="40.049999999999997" customHeight="1" thickTop="1" thickBot="1">
      <c r="B39" s="130" t="str">
        <f>"At least "&amp;'TOOL CONFIGURATION'!$E$57&amp;" products on the first page have more than "&amp;'TOOL CONFIGURATION'!$B$57&amp;" reviews"</f>
        <v>At least 3 products on the first page have more than 50 reviews</v>
      </c>
      <c r="D39" s="178">
        <f>IF(F39&gt;='TOOL CONFIGURATION'!$E$57,10,0)</f>
        <v>10</v>
      </c>
      <c r="E39" s="179" t="s">
        <v>202</v>
      </c>
      <c r="F39" s="280">
        <v>3</v>
      </c>
      <c r="G39" s="281"/>
      <c r="I39" s="178">
        <f>IF(K39&gt;='TOOL CONFIGURATION'!$E$57,10,0)</f>
        <v>10</v>
      </c>
      <c r="J39" s="179" t="s">
        <v>202</v>
      </c>
      <c r="K39" s="280">
        <v>3</v>
      </c>
      <c r="L39" s="281"/>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row>
    <row r="40" spans="2:64" ht="40.049999999999997" customHeight="1" thickBot="1">
      <c r="B40" s="282" t="str">
        <f>"No More than "&amp;'TOOL CONFIGURATION'!$E$58&amp;" Powersellers with more than "&amp;'TOOL CONFIGURATION'!$B$58&amp;" reviews"</f>
        <v>No More than 3 Powersellers with more than 250 reviews</v>
      </c>
      <c r="D40" s="283">
        <f>IF(E41&lt;='TOOL CONFIGURATION'!$E$58,10,0)</f>
        <v>10</v>
      </c>
      <c r="E40" s="180" t="s">
        <v>202</v>
      </c>
      <c r="F40" s="181" t="s">
        <v>25</v>
      </c>
      <c r="G40" s="182" t="s">
        <v>26</v>
      </c>
      <c r="I40" s="283">
        <f>IF(J41&lt;='TOOL CONFIGURATION'!$E$58,10,0)</f>
        <v>10</v>
      </c>
      <c r="J40" s="180" t="s">
        <v>202</v>
      </c>
      <c r="K40" s="181" t="s">
        <v>25</v>
      </c>
      <c r="L40" s="182" t="s">
        <v>26</v>
      </c>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row>
    <row r="41" spans="2:64" ht="40.049999999999997" customHeight="1" thickBot="1">
      <c r="B41" s="282"/>
      <c r="D41" s="284"/>
      <c r="E41" s="150">
        <v>3</v>
      </c>
      <c r="F41" s="151"/>
      <c r="G41" s="183"/>
      <c r="I41" s="284"/>
      <c r="J41" s="150"/>
      <c r="K41" s="151"/>
      <c r="L41" s="183"/>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row>
    <row r="42" spans="2:64" ht="40.049999999999997" customHeight="1" thickBot="1">
      <c r="B42" s="282" t="str">
        <f>"Average Product Reviews (of 4 to 5 stars) for Top 5 sellers is less than "&amp;'TOOL CONFIGURATION'!$B$59&amp;" reviews"</f>
        <v>Average Product Reviews (of 4 to 5 stars) for Top 5 sellers is less than 100 reviews</v>
      </c>
      <c r="D42" s="283">
        <f>IF(E43&lt;'TOOL CONFIGURATION'!$B$59,10,0)</f>
        <v>10</v>
      </c>
      <c r="E42" s="184" t="s">
        <v>204</v>
      </c>
      <c r="F42" s="185" t="s">
        <v>25</v>
      </c>
      <c r="G42" s="182" t="s">
        <v>26</v>
      </c>
      <c r="I42" s="283">
        <f>IF(J43&lt;'TOOL CONFIGURATION'!$B$59,10,0)</f>
        <v>10</v>
      </c>
      <c r="J42" s="184" t="s">
        <v>204</v>
      </c>
      <c r="K42" s="185" t="s">
        <v>25</v>
      </c>
      <c r="L42" s="182" t="s">
        <v>26</v>
      </c>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row>
    <row r="43" spans="2:64" ht="40.049999999999997" customHeight="1" thickBot="1">
      <c r="B43" s="282"/>
      <c r="D43" s="284"/>
      <c r="E43" s="160">
        <v>99</v>
      </c>
      <c r="F43" s="161"/>
      <c r="G43" s="183"/>
      <c r="I43" s="284"/>
      <c r="J43" s="160"/>
      <c r="K43" s="161"/>
      <c r="L43" s="18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row>
    <row r="44" spans="2:64" ht="40.049999999999997" customHeight="1" thickBot="1">
      <c r="B44" s="131" t="str">
        <f>"At least "&amp;'TOOL CONFIGURATION'!$E$60&amp;" products in the Top 10 sellers have less than "&amp;'TOOL CONFIGURATION'!$B$60&amp;" reviews"</f>
        <v>At least 5 products in the Top 10 sellers have less than 50 reviews</v>
      </c>
      <c r="D44" s="186">
        <f>IF(F44&gt;='TOOL CONFIGURATION'!$E$60,10,0)</f>
        <v>10</v>
      </c>
      <c r="E44" s="180" t="s">
        <v>202</v>
      </c>
      <c r="F44" s="259">
        <v>5</v>
      </c>
      <c r="G44" s="260"/>
      <c r="I44" s="186">
        <f>IF(K44&gt;='TOOL CONFIGURATION'!$E$60,10,0)</f>
        <v>0</v>
      </c>
      <c r="J44" s="180" t="s">
        <v>202</v>
      </c>
      <c r="K44" s="259"/>
      <c r="L44" s="260"/>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row>
    <row r="45" spans="2:64" ht="40.049999999999997" customHeight="1" thickBot="1">
      <c r="B45" s="132" t="str">
        <f>"There are no more than "&amp;'TOOL CONFIGURATION'!$B$61&amp;" competitors for the main keyword"</f>
        <v>There are no more than 200 competitors for the main keyword</v>
      </c>
      <c r="D45" s="187">
        <f>IF(F45&lt;'TOOL CONFIGURATION'!$B$61,10,0)</f>
        <v>10</v>
      </c>
      <c r="E45" s="188" t="s">
        <v>205</v>
      </c>
      <c r="F45" s="261">
        <v>199</v>
      </c>
      <c r="G45" s="262"/>
      <c r="I45" s="187">
        <f>IF(K45&lt;'TOOL CONFIGURATION'!$B$61,10,0)</f>
        <v>10</v>
      </c>
      <c r="J45" s="188" t="s">
        <v>205</v>
      </c>
      <c r="K45" s="261"/>
      <c r="L45" s="262"/>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row>
    <row r="46" spans="2:64" ht="40.049999999999997" customHeight="1" thickTop="1" thickBot="1">
      <c r="B46" s="114" t="s">
        <v>40</v>
      </c>
      <c r="D46" s="252"/>
      <c r="E46" s="253"/>
      <c r="F46" s="253"/>
      <c r="G46" s="254"/>
      <c r="I46" s="252"/>
      <c r="J46" s="253"/>
      <c r="K46" s="253"/>
      <c r="L46" s="254"/>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row>
    <row r="47" spans="2:64" ht="40.049999999999997" customHeight="1" thickTop="1" thickBot="1">
      <c r="B47" s="133" t="s">
        <v>267</v>
      </c>
      <c r="D47" s="189">
        <f>IF(F47="Y",10,0)</f>
        <v>10</v>
      </c>
      <c r="E47" s="190" t="s">
        <v>41</v>
      </c>
      <c r="F47" s="280" t="s">
        <v>42</v>
      </c>
      <c r="G47" s="281"/>
      <c r="I47" s="189">
        <f>IF(K47="Y",10,0)</f>
        <v>0</v>
      </c>
      <c r="J47" s="190" t="s">
        <v>41</v>
      </c>
      <c r="K47" s="280"/>
      <c r="L47" s="281"/>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row>
    <row r="48" spans="2:64" ht="40.049999999999997" customHeight="1" thickBot="1">
      <c r="B48" s="134" t="s">
        <v>211</v>
      </c>
      <c r="D48" s="191">
        <f>IF(F48="Y",10,0)</f>
        <v>10</v>
      </c>
      <c r="E48" s="192" t="s">
        <v>41</v>
      </c>
      <c r="F48" s="261" t="s">
        <v>42</v>
      </c>
      <c r="G48" s="262"/>
      <c r="I48" s="191">
        <f>IF(K48="Y",10,0)</f>
        <v>0</v>
      </c>
      <c r="J48" s="192" t="s">
        <v>41</v>
      </c>
      <c r="K48" s="261"/>
      <c r="L48" s="262"/>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row>
    <row r="49" spans="1:64" ht="24.6" thickTop="1" thickBot="1">
      <c r="B49" s="114"/>
      <c r="D49" s="277"/>
      <c r="E49" s="278"/>
      <c r="F49" s="278"/>
      <c r="G49" s="279"/>
      <c r="I49" s="277"/>
      <c r="J49" s="278"/>
      <c r="K49" s="278"/>
      <c r="L49" s="27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row>
    <row r="50" spans="1:64" ht="15" customHeight="1" thickTop="1">
      <c r="B50" s="269" t="s">
        <v>15</v>
      </c>
      <c r="D50" s="271">
        <f>SUM(D47:D48,D39:D45,D30:D37,D24:D28,D19:D22)</f>
        <v>180</v>
      </c>
      <c r="E50" s="272"/>
      <c r="F50" s="272"/>
      <c r="G50" s="273"/>
      <c r="I50" s="271" t="e">
        <f>SUM(I47:I48,I39:I45,I30:I37,I24:I28,I19:I22)</f>
        <v>#DIV/0!</v>
      </c>
      <c r="J50" s="272"/>
      <c r="K50" s="272"/>
      <c r="L50" s="273"/>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row>
    <row r="51" spans="1:64" ht="39.6" customHeight="1" thickBot="1">
      <c r="B51" s="270"/>
      <c r="D51" s="274"/>
      <c r="E51" s="275"/>
      <c r="F51" s="275"/>
      <c r="G51" s="276"/>
      <c r="I51" s="274"/>
      <c r="J51" s="275"/>
      <c r="K51" s="275"/>
      <c r="L51" s="276"/>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row>
    <row r="52" spans="1:64" ht="18.600000000000001" thickTop="1">
      <c r="B52" s="135"/>
      <c r="D52" s="4"/>
      <c r="E52" s="5"/>
      <c r="F52" s="5"/>
      <c r="G52" s="4"/>
      <c r="I52" s="4"/>
      <c r="J52" s="5"/>
      <c r="K52" s="5"/>
      <c r="L52" s="4"/>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row>
    <row r="53" spans="1:64">
      <c r="E53" s="7"/>
      <c r="F53" s="7"/>
      <c r="J53" s="7"/>
      <c r="K53" s="7"/>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row>
    <row r="54" spans="1:64" customFormat="1" ht="14.4" customHeight="1">
      <c r="A54" s="226" t="s">
        <v>232</v>
      </c>
      <c r="B54" s="226"/>
      <c r="C54" s="226"/>
      <c r="D54" s="226"/>
      <c r="E54" s="226"/>
      <c r="F54" s="226"/>
      <c r="G54" s="226"/>
    </row>
    <row r="55" spans="1:64" customFormat="1" ht="14.4">
      <c r="A55" s="226"/>
      <c r="B55" s="226"/>
      <c r="C55" s="226"/>
      <c r="D55" s="226"/>
      <c r="E55" s="226"/>
      <c r="F55" s="226"/>
      <c r="G55" s="226"/>
    </row>
    <row r="56" spans="1:64" customFormat="1" ht="14.4">
      <c r="A56" s="226"/>
      <c r="B56" s="226"/>
      <c r="C56" s="226"/>
      <c r="D56" s="226"/>
      <c r="E56" s="226"/>
      <c r="F56" s="226"/>
      <c r="G56" s="226"/>
    </row>
    <row r="57" spans="1:64" ht="14.4">
      <c r="A57" s="226"/>
      <c r="B57" s="226"/>
      <c r="C57" s="226"/>
      <c r="D57" s="226"/>
      <c r="E57" s="226"/>
      <c r="F57" s="226"/>
      <c r="G57" s="226"/>
      <c r="I57"/>
      <c r="J57"/>
      <c r="K57"/>
      <c r="L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row>
    <row r="58" spans="1:64">
      <c r="A58" s="226"/>
      <c r="B58" s="226"/>
      <c r="C58" s="226"/>
      <c r="D58" s="226"/>
      <c r="E58" s="226"/>
      <c r="F58" s="226"/>
      <c r="G58" s="226"/>
      <c r="J58" s="7"/>
      <c r="K58" s="7"/>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row>
    <row r="59" spans="1:64">
      <c r="B59" s="137"/>
      <c r="E59" s="7"/>
      <c r="F59" s="7"/>
      <c r="J59" s="7"/>
      <c r="K59" s="7"/>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row>
    <row r="60" spans="1:64">
      <c r="B60" s="137"/>
      <c r="E60" s="7"/>
      <c r="F60" s="7"/>
      <c r="J60" s="7"/>
      <c r="K60" s="7"/>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row>
    <row r="61" spans="1:64">
      <c r="B61" s="137"/>
      <c r="E61" s="7"/>
      <c r="F61" s="7"/>
      <c r="J61" s="7"/>
      <c r="K61" s="7"/>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row>
    <row r="62" spans="1:64">
      <c r="B62" s="137"/>
      <c r="E62" s="7"/>
      <c r="F62" s="7"/>
      <c r="J62" s="7"/>
      <c r="K62" s="7"/>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row>
    <row r="63" spans="1:64">
      <c r="B63" s="137"/>
      <c r="E63" s="7"/>
      <c r="F63" s="7"/>
      <c r="J63" s="7"/>
      <c r="K63" s="7"/>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row>
    <row r="64" spans="1:64">
      <c r="B64" s="137"/>
      <c r="E64" s="7"/>
      <c r="F64" s="7"/>
      <c r="J64" s="7"/>
      <c r="K64" s="7"/>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row>
    <row r="65" spans="2:64">
      <c r="B65" s="137"/>
      <c r="E65" s="7"/>
      <c r="F65" s="7"/>
      <c r="J65" s="7"/>
      <c r="K65" s="7"/>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row>
    <row r="66" spans="2:64">
      <c r="E66" s="7"/>
      <c r="F66" s="7"/>
      <c r="J66" s="7"/>
      <c r="K66" s="7"/>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row>
    <row r="67" spans="2:64">
      <c r="E67" s="7"/>
      <c r="F67" s="7"/>
      <c r="J67" s="7"/>
      <c r="K67" s="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row>
    <row r="68" spans="2:64">
      <c r="E68" s="7"/>
      <c r="F68" s="7"/>
      <c r="J68" s="7"/>
      <c r="K68" s="7"/>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row>
    <row r="69" spans="2:64">
      <c r="E69" s="7"/>
      <c r="F69" s="7"/>
      <c r="J69" s="7"/>
      <c r="K69" s="7"/>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row>
    <row r="70" spans="2:64">
      <c r="E70" s="7"/>
      <c r="F70" s="7"/>
      <c r="J70" s="7"/>
      <c r="K70" s="7"/>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row>
    <row r="71" spans="2:64">
      <c r="E71" s="7"/>
      <c r="F71" s="7"/>
      <c r="J71" s="7"/>
      <c r="K71" s="7"/>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row>
    <row r="72" spans="2:64">
      <c r="E72" s="7"/>
      <c r="F72" s="7"/>
      <c r="J72" s="7"/>
      <c r="K72" s="7"/>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row>
    <row r="73" spans="2:64">
      <c r="E73" s="7"/>
      <c r="F73" s="7"/>
      <c r="J73" s="7"/>
      <c r="K73" s="7"/>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row>
    <row r="74" spans="2:64">
      <c r="E74" s="7"/>
      <c r="F74" s="7"/>
      <c r="J74" s="7"/>
      <c r="K74" s="7"/>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row>
    <row r="75" spans="2:64">
      <c r="E75" s="7"/>
      <c r="F75" s="7"/>
      <c r="J75" s="7"/>
      <c r="K75" s="7"/>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row>
    <row r="76" spans="2:64">
      <c r="E76" s="7"/>
      <c r="F76" s="7"/>
      <c r="J76" s="7"/>
      <c r="K76" s="7"/>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row>
    <row r="77" spans="2:64">
      <c r="E77" s="7"/>
      <c r="F77" s="7"/>
      <c r="J77" s="7"/>
      <c r="K77" s="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row>
    <row r="78" spans="2:64">
      <c r="E78" s="7"/>
      <c r="F78" s="7"/>
      <c r="J78" s="7"/>
      <c r="K78" s="7"/>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row>
    <row r="79" spans="2:64">
      <c r="E79" s="7"/>
      <c r="F79" s="7"/>
      <c r="J79" s="7"/>
      <c r="K79" s="7"/>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row>
    <row r="80" spans="2:64">
      <c r="E80" s="7"/>
      <c r="F80" s="7"/>
      <c r="J80" s="7"/>
      <c r="K80" s="7"/>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row>
    <row r="81" spans="5:64">
      <c r="E81" s="7"/>
      <c r="F81" s="7"/>
      <c r="J81" s="7"/>
      <c r="K81" s="7"/>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row>
    <row r="82" spans="5:64">
      <c r="E82" s="7"/>
      <c r="F82" s="7"/>
      <c r="J82" s="7"/>
      <c r="K82" s="7"/>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row>
    <row r="83" spans="5:64">
      <c r="E83" s="7"/>
      <c r="F83" s="7"/>
      <c r="J83" s="7"/>
      <c r="K83" s="7"/>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row>
    <row r="84" spans="5:64">
      <c r="E84" s="7"/>
      <c r="F84" s="7"/>
      <c r="J84" s="7"/>
      <c r="K84" s="7"/>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row>
    <row r="85" spans="5:64">
      <c r="E85" s="7"/>
      <c r="F85" s="7"/>
      <c r="J85" s="7"/>
      <c r="K85" s="7"/>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row>
    <row r="86" spans="5:64">
      <c r="E86" s="7"/>
      <c r="F86" s="7"/>
      <c r="J86" s="7"/>
      <c r="K86" s="7"/>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row>
    <row r="87" spans="5:64">
      <c r="E87" s="7"/>
      <c r="F87" s="7"/>
      <c r="J87" s="7"/>
      <c r="K87" s="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row>
    <row r="88" spans="5:64">
      <c r="E88" s="7"/>
      <c r="F88" s="7"/>
      <c r="J88" s="7"/>
      <c r="K88" s="7"/>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row>
    <row r="89" spans="5:64">
      <c r="E89" s="7"/>
      <c r="F89" s="7"/>
      <c r="J89" s="7"/>
      <c r="K89" s="7"/>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row>
    <row r="90" spans="5:64">
      <c r="E90" s="7"/>
      <c r="F90" s="7"/>
      <c r="J90" s="7"/>
      <c r="K90" s="7"/>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row>
    <row r="91" spans="5:64">
      <c r="E91" s="7"/>
      <c r="F91" s="7"/>
      <c r="J91" s="7"/>
      <c r="K91" s="7"/>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row>
    <row r="92" spans="5:64">
      <c r="E92" s="7"/>
      <c r="F92" s="7"/>
      <c r="J92" s="7"/>
      <c r="K92" s="7"/>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row>
    <row r="93" spans="5:64">
      <c r="E93" s="7"/>
      <c r="F93" s="7"/>
      <c r="J93" s="7"/>
      <c r="K93" s="7"/>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row>
    <row r="94" spans="5:64">
      <c r="E94" s="7"/>
      <c r="F94" s="7"/>
      <c r="J94" s="7"/>
      <c r="K94" s="7"/>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row>
    <row r="95" spans="5:64">
      <c r="E95" s="7"/>
      <c r="F95" s="7"/>
      <c r="J95" s="7"/>
      <c r="K95" s="7"/>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row>
    <row r="96" spans="5:64">
      <c r="E96" s="7"/>
      <c r="F96" s="7"/>
      <c r="J96" s="7"/>
      <c r="K96" s="7"/>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row>
    <row r="97" spans="5:64">
      <c r="E97" s="7"/>
      <c r="F97" s="7"/>
      <c r="J97" s="7"/>
      <c r="K97" s="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row>
    <row r="98" spans="5:64">
      <c r="E98" s="7"/>
      <c r="F98" s="7"/>
      <c r="J98" s="7"/>
      <c r="K98" s="7"/>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row>
    <row r="99" spans="5:64">
      <c r="E99" s="7"/>
      <c r="F99" s="7"/>
      <c r="J99" s="7"/>
      <c r="K99" s="7"/>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row>
    <row r="100" spans="5:64">
      <c r="E100" s="7"/>
      <c r="F100" s="7"/>
      <c r="J100" s="7"/>
      <c r="K100" s="7"/>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row>
    <row r="101" spans="5:64">
      <c r="E101" s="7"/>
      <c r="F101" s="7"/>
      <c r="J101" s="7"/>
      <c r="K101" s="7"/>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row>
    <row r="102" spans="5:64">
      <c r="E102" s="7"/>
      <c r="F102" s="7"/>
      <c r="J102" s="7"/>
      <c r="K102" s="7"/>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row>
    <row r="103" spans="5:64">
      <c r="E103" s="7"/>
      <c r="F103" s="7"/>
      <c r="J103" s="7"/>
      <c r="K103" s="7"/>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row>
    <row r="104" spans="5:64">
      <c r="E104" s="7"/>
      <c r="F104" s="7"/>
      <c r="J104" s="7"/>
      <c r="K104" s="7"/>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row>
    <row r="105" spans="5:64">
      <c r="E105" s="7"/>
      <c r="F105" s="7"/>
      <c r="J105" s="7"/>
      <c r="K105" s="7"/>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row>
    <row r="106" spans="5:64">
      <c r="E106" s="7"/>
      <c r="F106" s="7"/>
      <c r="J106" s="7"/>
      <c r="K106" s="7"/>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row>
    <row r="107" spans="5:64">
      <c r="E107" s="7"/>
      <c r="F107" s="7"/>
      <c r="J107" s="7"/>
      <c r="K107" s="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row>
    <row r="108" spans="5:64">
      <c r="E108" s="7"/>
      <c r="F108" s="7"/>
      <c r="J108" s="7"/>
      <c r="K108" s="7"/>
      <c r="U108" s="7"/>
      <c r="V108" s="7"/>
      <c r="Z108" s="7"/>
      <c r="AA108" s="7"/>
      <c r="AE108" s="7"/>
      <c r="AF108" s="7"/>
      <c r="AJ108" s="7"/>
      <c r="AK108" s="7"/>
      <c r="AO108" s="7"/>
      <c r="AP108" s="7"/>
    </row>
    <row r="109" spans="5:64">
      <c r="E109" s="7"/>
      <c r="F109" s="7"/>
      <c r="J109" s="7"/>
      <c r="K109" s="7"/>
      <c r="U109" s="7"/>
      <c r="V109" s="7"/>
      <c r="Z109" s="7"/>
      <c r="AA109" s="7"/>
      <c r="AE109" s="7"/>
      <c r="AF109" s="7"/>
      <c r="AJ109" s="7"/>
      <c r="AK109" s="7"/>
      <c r="AO109" s="7"/>
      <c r="AP109" s="7"/>
    </row>
    <row r="110" spans="5:64">
      <c r="E110" s="7"/>
      <c r="F110" s="7"/>
      <c r="J110" s="7"/>
      <c r="K110" s="7"/>
      <c r="U110" s="7"/>
      <c r="V110" s="7"/>
      <c r="Z110" s="7"/>
      <c r="AA110" s="7"/>
      <c r="AE110" s="7"/>
      <c r="AF110" s="7"/>
      <c r="AJ110" s="7"/>
      <c r="AK110" s="7"/>
      <c r="AO110" s="7"/>
      <c r="AP110" s="7"/>
    </row>
    <row r="111" spans="5:64">
      <c r="E111" s="7"/>
      <c r="F111" s="7"/>
      <c r="J111" s="7"/>
      <c r="K111" s="7"/>
      <c r="U111" s="7"/>
      <c r="V111" s="7"/>
      <c r="Z111" s="7"/>
      <c r="AA111" s="7"/>
      <c r="AE111" s="7"/>
      <c r="AF111" s="7"/>
      <c r="AJ111" s="7"/>
      <c r="AK111" s="7"/>
      <c r="AO111" s="7"/>
      <c r="AP111" s="7"/>
    </row>
    <row r="112" spans="5:64">
      <c r="E112" s="7"/>
      <c r="F112" s="7"/>
      <c r="J112" s="7"/>
      <c r="K112" s="7"/>
      <c r="U112" s="7"/>
      <c r="V112" s="7"/>
      <c r="Z112" s="7"/>
      <c r="AA112" s="7"/>
      <c r="AE112" s="7"/>
      <c r="AF112" s="7"/>
      <c r="AJ112" s="7"/>
      <c r="AK112" s="7"/>
      <c r="AO112" s="7"/>
      <c r="AP112" s="7"/>
    </row>
    <row r="113" spans="5:42">
      <c r="E113" s="7"/>
      <c r="F113" s="7"/>
      <c r="J113" s="7"/>
      <c r="K113" s="7"/>
      <c r="U113" s="7"/>
      <c r="V113" s="7"/>
      <c r="Z113" s="7"/>
      <c r="AA113" s="7"/>
      <c r="AE113" s="7"/>
      <c r="AF113" s="7"/>
      <c r="AJ113" s="7"/>
      <c r="AK113" s="7"/>
      <c r="AO113" s="7"/>
      <c r="AP113" s="7"/>
    </row>
    <row r="114" spans="5:42">
      <c r="E114" s="7"/>
      <c r="F114" s="7"/>
      <c r="J114" s="7"/>
      <c r="K114" s="7"/>
      <c r="U114" s="7"/>
      <c r="V114" s="7"/>
      <c r="Z114" s="7"/>
      <c r="AA114" s="7"/>
      <c r="AE114" s="7"/>
      <c r="AF114" s="7"/>
      <c r="AJ114" s="7"/>
      <c r="AK114" s="7"/>
      <c r="AO114" s="7"/>
      <c r="AP114" s="7"/>
    </row>
    <row r="115" spans="5:42">
      <c r="E115" s="7"/>
      <c r="F115" s="7"/>
      <c r="J115" s="7"/>
      <c r="K115" s="7"/>
      <c r="U115" s="7"/>
      <c r="V115" s="7"/>
      <c r="Z115" s="7"/>
      <c r="AA115" s="7"/>
      <c r="AE115" s="7"/>
      <c r="AF115" s="7"/>
      <c r="AJ115" s="7"/>
      <c r="AK115" s="7"/>
      <c r="AO115" s="7"/>
      <c r="AP115" s="7"/>
    </row>
    <row r="116" spans="5:42">
      <c r="E116" s="7"/>
      <c r="F116" s="7"/>
      <c r="J116" s="7"/>
      <c r="K116" s="7"/>
      <c r="U116" s="7"/>
      <c r="V116" s="7"/>
      <c r="Z116" s="7"/>
      <c r="AA116" s="7"/>
      <c r="AE116" s="7"/>
      <c r="AF116" s="7"/>
      <c r="AJ116" s="7"/>
      <c r="AK116" s="7"/>
      <c r="AO116" s="7"/>
      <c r="AP116" s="7"/>
    </row>
    <row r="117" spans="5:42">
      <c r="E117" s="7"/>
      <c r="F117" s="7"/>
      <c r="J117" s="7"/>
      <c r="K117" s="7"/>
      <c r="U117" s="7"/>
      <c r="V117" s="7"/>
      <c r="Z117" s="7"/>
      <c r="AA117" s="7"/>
      <c r="AE117" s="7"/>
      <c r="AF117" s="7"/>
      <c r="AJ117" s="7"/>
      <c r="AK117" s="7"/>
      <c r="AO117" s="7"/>
      <c r="AP117" s="7"/>
    </row>
    <row r="118" spans="5:42">
      <c r="E118" s="7"/>
      <c r="F118" s="7"/>
      <c r="J118" s="7"/>
      <c r="K118" s="7"/>
      <c r="U118" s="7"/>
      <c r="V118" s="7"/>
      <c r="Z118" s="7"/>
      <c r="AA118" s="7"/>
      <c r="AE118" s="7"/>
      <c r="AF118" s="7"/>
      <c r="AJ118" s="7"/>
      <c r="AK118" s="7"/>
      <c r="AO118" s="7"/>
      <c r="AP118" s="7"/>
    </row>
    <row r="119" spans="5:42">
      <c r="E119" s="7"/>
      <c r="F119" s="7"/>
      <c r="J119" s="7"/>
      <c r="K119" s="7"/>
      <c r="U119" s="7"/>
      <c r="V119" s="7"/>
      <c r="Z119" s="7"/>
      <c r="AA119" s="7"/>
      <c r="AE119" s="7"/>
      <c r="AF119" s="7"/>
      <c r="AJ119" s="7"/>
      <c r="AK119" s="7"/>
      <c r="AO119" s="7"/>
      <c r="AP119" s="7"/>
    </row>
    <row r="120" spans="5:42">
      <c r="E120" s="7"/>
      <c r="F120" s="7"/>
      <c r="J120" s="7"/>
      <c r="K120" s="7"/>
      <c r="U120" s="7"/>
      <c r="V120" s="7"/>
      <c r="Z120" s="7"/>
      <c r="AA120" s="7"/>
      <c r="AE120" s="7"/>
      <c r="AF120" s="7"/>
      <c r="AJ120" s="7"/>
      <c r="AK120" s="7"/>
      <c r="AO120" s="7"/>
      <c r="AP120" s="7"/>
    </row>
    <row r="121" spans="5:42">
      <c r="E121" s="7"/>
      <c r="F121" s="7"/>
      <c r="J121" s="7"/>
      <c r="K121" s="7"/>
      <c r="U121" s="7"/>
      <c r="V121" s="7"/>
      <c r="Z121" s="7"/>
      <c r="AA121" s="7"/>
      <c r="AE121" s="7"/>
      <c r="AF121" s="7"/>
      <c r="AJ121" s="7"/>
      <c r="AK121" s="7"/>
      <c r="AO121" s="7"/>
      <c r="AP121" s="7"/>
    </row>
    <row r="122" spans="5:42">
      <c r="E122" s="7"/>
      <c r="F122" s="7"/>
      <c r="J122" s="7"/>
      <c r="K122" s="7"/>
      <c r="U122" s="7"/>
      <c r="V122" s="7"/>
      <c r="Z122" s="7"/>
      <c r="AA122" s="7"/>
      <c r="AE122" s="7"/>
      <c r="AF122" s="7"/>
      <c r="AJ122" s="7"/>
      <c r="AK122" s="7"/>
      <c r="AO122" s="7"/>
      <c r="AP122" s="7"/>
    </row>
    <row r="123" spans="5:42">
      <c r="E123" s="7"/>
      <c r="F123" s="7"/>
      <c r="J123" s="7"/>
      <c r="K123" s="7"/>
      <c r="U123" s="7"/>
      <c r="V123" s="7"/>
      <c r="Z123" s="7"/>
      <c r="AA123" s="7"/>
      <c r="AE123" s="7"/>
      <c r="AF123" s="7"/>
      <c r="AJ123" s="7"/>
      <c r="AK123" s="7"/>
      <c r="AO123" s="7"/>
      <c r="AP123" s="7"/>
    </row>
    <row r="124" spans="5:42">
      <c r="E124" s="7"/>
      <c r="F124" s="7"/>
      <c r="J124" s="7"/>
      <c r="K124" s="7"/>
      <c r="U124" s="7"/>
      <c r="V124" s="7"/>
      <c r="Z124" s="7"/>
      <c r="AA124" s="7"/>
      <c r="AE124" s="7"/>
      <c r="AF124" s="7"/>
      <c r="AJ124" s="7"/>
      <c r="AK124" s="7"/>
      <c r="AO124" s="7"/>
      <c r="AP124" s="7"/>
    </row>
    <row r="125" spans="5:42">
      <c r="E125" s="7"/>
      <c r="F125" s="7"/>
      <c r="J125" s="7"/>
      <c r="K125" s="7"/>
      <c r="U125" s="7"/>
      <c r="V125" s="7"/>
      <c r="Z125" s="7"/>
      <c r="AA125" s="7"/>
      <c r="AE125" s="7"/>
      <c r="AF125" s="7"/>
      <c r="AJ125" s="7"/>
      <c r="AK125" s="7"/>
      <c r="AO125" s="7"/>
      <c r="AP125" s="7"/>
    </row>
    <row r="126" spans="5:42">
      <c r="E126" s="7"/>
      <c r="F126" s="7"/>
      <c r="J126" s="7"/>
      <c r="K126" s="7"/>
      <c r="U126" s="7"/>
      <c r="V126" s="7"/>
      <c r="Z126" s="7"/>
      <c r="AA126" s="7"/>
      <c r="AE126" s="7"/>
      <c r="AF126" s="7"/>
      <c r="AJ126" s="7"/>
      <c r="AK126" s="7"/>
      <c r="AO126" s="7"/>
      <c r="AP126" s="7"/>
    </row>
    <row r="127" spans="5:42">
      <c r="E127" s="7"/>
      <c r="F127" s="7"/>
      <c r="J127" s="7"/>
      <c r="K127" s="7"/>
      <c r="U127" s="7"/>
      <c r="V127" s="7"/>
      <c r="Z127" s="7"/>
      <c r="AA127" s="7"/>
      <c r="AE127" s="7"/>
      <c r="AF127" s="7"/>
      <c r="AJ127" s="7"/>
      <c r="AK127" s="7"/>
      <c r="AO127" s="7"/>
      <c r="AP127" s="7"/>
    </row>
    <row r="128" spans="5:42">
      <c r="E128" s="7"/>
      <c r="F128" s="7"/>
      <c r="J128" s="7"/>
      <c r="K128" s="7"/>
      <c r="U128" s="7"/>
      <c r="V128" s="7"/>
      <c r="Z128" s="7"/>
      <c r="AA128" s="7"/>
      <c r="AE128" s="7"/>
      <c r="AF128" s="7"/>
      <c r="AJ128" s="7"/>
      <c r="AK128" s="7"/>
      <c r="AO128" s="7"/>
      <c r="AP128" s="7"/>
    </row>
    <row r="129" spans="4:42">
      <c r="E129" s="7"/>
      <c r="F129" s="7"/>
      <c r="J129" s="7"/>
      <c r="K129" s="7"/>
      <c r="U129" s="7"/>
      <c r="V129" s="7"/>
      <c r="Z129" s="7"/>
      <c r="AA129" s="7"/>
      <c r="AE129" s="7"/>
      <c r="AF129" s="7"/>
      <c r="AJ129" s="7"/>
      <c r="AK129" s="7"/>
      <c r="AO129" s="7"/>
      <c r="AP129" s="7"/>
    </row>
    <row r="130" spans="4:42">
      <c r="E130" s="7"/>
      <c r="F130" s="7"/>
      <c r="J130" s="7"/>
      <c r="K130" s="7"/>
      <c r="U130" s="7"/>
      <c r="V130" s="7"/>
      <c r="Z130" s="7"/>
      <c r="AA130" s="7"/>
      <c r="AE130" s="7"/>
      <c r="AF130" s="7"/>
      <c r="AJ130" s="7"/>
      <c r="AK130" s="7"/>
      <c r="AO130" s="7"/>
      <c r="AP130" s="7"/>
    </row>
    <row r="131" spans="4:42">
      <c r="E131" s="7"/>
      <c r="F131" s="7"/>
      <c r="J131" s="7"/>
      <c r="K131" s="7"/>
      <c r="U131" s="7"/>
      <c r="V131" s="7"/>
      <c r="Z131" s="7"/>
      <c r="AA131" s="7"/>
      <c r="AE131" s="7"/>
      <c r="AF131" s="7"/>
      <c r="AJ131" s="7"/>
      <c r="AK131" s="7"/>
      <c r="AO131" s="7"/>
      <c r="AP131" s="7"/>
    </row>
    <row r="132" spans="4:42">
      <c r="E132" s="7"/>
      <c r="F132" s="7"/>
      <c r="J132" s="7"/>
      <c r="K132" s="7"/>
      <c r="U132" s="7"/>
      <c r="V132" s="7"/>
      <c r="Z132" s="7"/>
      <c r="AA132" s="7"/>
      <c r="AE132" s="7"/>
      <c r="AF132" s="7"/>
      <c r="AJ132" s="7"/>
      <c r="AK132" s="7"/>
      <c r="AO132" s="7"/>
      <c r="AP132" s="7"/>
    </row>
    <row r="133" spans="4:42">
      <c r="E133" s="7"/>
      <c r="F133" s="7"/>
      <c r="J133" s="7"/>
      <c r="K133" s="7"/>
      <c r="U133" s="7"/>
      <c r="V133" s="7"/>
      <c r="Z133" s="7"/>
      <c r="AA133" s="7"/>
      <c r="AE133" s="7"/>
      <c r="AF133" s="7"/>
      <c r="AJ133" s="7"/>
      <c r="AK133" s="7"/>
      <c r="AO133" s="7"/>
      <c r="AP133" s="7"/>
    </row>
    <row r="134" spans="4:42">
      <c r="E134" s="7"/>
      <c r="F134" s="7"/>
      <c r="J134" s="7"/>
      <c r="K134" s="7"/>
      <c r="U134" s="7"/>
      <c r="V134" s="7"/>
      <c r="Z134" s="7"/>
      <c r="AA134" s="7"/>
      <c r="AE134" s="7"/>
      <c r="AF134" s="7"/>
      <c r="AJ134" s="7"/>
      <c r="AK134" s="7"/>
      <c r="AO134" s="7"/>
      <c r="AP134" s="7"/>
    </row>
    <row r="135" spans="4:42">
      <c r="D135" s="42"/>
      <c r="E135" s="42"/>
      <c r="F135" s="42"/>
      <c r="G135" s="42"/>
      <c r="I135" s="42"/>
      <c r="J135" s="42"/>
      <c r="K135" s="42"/>
      <c r="L135" s="42"/>
      <c r="R135" s="42"/>
      <c r="S135" s="42"/>
      <c r="T135" s="42"/>
      <c r="U135" s="42"/>
      <c r="V135" s="42"/>
      <c r="Z135" s="7"/>
      <c r="AA135" s="7"/>
      <c r="AE135" s="7"/>
      <c r="AF135" s="7"/>
      <c r="AJ135" s="7"/>
      <c r="AK135" s="7"/>
      <c r="AO135" s="7"/>
      <c r="AP135" s="7"/>
    </row>
    <row r="136" spans="4:42">
      <c r="D136" s="42"/>
      <c r="E136" s="42"/>
      <c r="F136" s="42"/>
      <c r="G136" s="42"/>
      <c r="I136" s="42"/>
      <c r="J136" s="42"/>
      <c r="K136" s="42"/>
      <c r="L136" s="42"/>
      <c r="R136" s="42"/>
      <c r="S136" s="42"/>
      <c r="T136" s="42"/>
      <c r="U136" s="42"/>
      <c r="V136" s="42"/>
      <c r="Z136" s="7"/>
      <c r="AA136" s="7"/>
      <c r="AE136" s="7"/>
      <c r="AF136" s="7"/>
      <c r="AJ136" s="7"/>
      <c r="AK136" s="7"/>
      <c r="AO136" s="7"/>
      <c r="AP136" s="7"/>
    </row>
    <row r="137" spans="4:42">
      <c r="D137" s="42"/>
      <c r="E137" s="42"/>
      <c r="F137" s="42"/>
      <c r="G137" s="42"/>
      <c r="I137" s="42"/>
      <c r="J137" s="42"/>
      <c r="K137" s="42"/>
      <c r="L137" s="42"/>
      <c r="R137" s="42"/>
      <c r="S137" s="42"/>
      <c r="T137" s="42"/>
      <c r="U137" s="42"/>
      <c r="V137" s="42"/>
      <c r="Z137" s="7"/>
      <c r="AA137" s="7"/>
      <c r="AE137" s="7"/>
      <c r="AF137" s="7"/>
      <c r="AJ137" s="7"/>
      <c r="AK137" s="7"/>
      <c r="AO137" s="7"/>
      <c r="AP137" s="7"/>
    </row>
    <row r="138" spans="4:42">
      <c r="D138" s="42"/>
      <c r="E138" s="42"/>
      <c r="F138" s="42"/>
      <c r="G138" s="42"/>
      <c r="I138" s="42"/>
      <c r="J138" s="42"/>
      <c r="K138" s="42"/>
      <c r="L138" s="42"/>
      <c r="R138" s="42"/>
      <c r="S138" s="42"/>
      <c r="T138" s="42"/>
      <c r="U138" s="42"/>
      <c r="V138" s="42"/>
      <c r="Z138" s="7"/>
      <c r="AA138" s="7"/>
      <c r="AE138" s="7"/>
      <c r="AF138" s="7"/>
      <c r="AJ138" s="7"/>
      <c r="AK138" s="7"/>
      <c r="AO138" s="7"/>
      <c r="AP138" s="7"/>
    </row>
    <row r="139" spans="4:42">
      <c r="E139" s="7"/>
      <c r="F139" s="7"/>
      <c r="J139" s="7"/>
      <c r="K139" s="7"/>
      <c r="U139" s="7"/>
      <c r="V139" s="7"/>
      <c r="Z139" s="7"/>
      <c r="AA139" s="7"/>
      <c r="AE139" s="7"/>
      <c r="AF139" s="7"/>
      <c r="AJ139" s="7"/>
      <c r="AK139" s="7"/>
      <c r="AO139" s="7"/>
      <c r="AP139" s="7"/>
    </row>
    <row r="140" spans="4:42">
      <c r="E140" s="7"/>
      <c r="F140" s="7"/>
      <c r="J140" s="7"/>
      <c r="K140" s="7"/>
      <c r="U140" s="7"/>
      <c r="V140" s="7"/>
      <c r="Z140" s="7"/>
      <c r="AA140" s="7"/>
      <c r="AE140" s="7"/>
      <c r="AF140" s="7"/>
      <c r="AJ140" s="7"/>
      <c r="AK140" s="7"/>
      <c r="AO140" s="7"/>
      <c r="AP140" s="7"/>
    </row>
    <row r="141" spans="4:42">
      <c r="E141" s="7"/>
      <c r="F141" s="7"/>
      <c r="J141" s="7"/>
      <c r="K141" s="7"/>
      <c r="U141" s="7"/>
      <c r="V141" s="7"/>
      <c r="Z141" s="7"/>
      <c r="AA141" s="7"/>
      <c r="AE141" s="7"/>
      <c r="AF141" s="7"/>
      <c r="AJ141" s="7"/>
      <c r="AK141" s="7"/>
      <c r="AO141" s="7"/>
      <c r="AP141" s="7"/>
    </row>
    <row r="142" spans="4:42">
      <c r="E142" s="7"/>
      <c r="F142" s="7"/>
      <c r="J142" s="7"/>
      <c r="K142" s="7"/>
      <c r="U142" s="7"/>
      <c r="V142" s="7"/>
      <c r="Z142" s="7"/>
      <c r="AA142" s="7"/>
      <c r="AE142" s="7"/>
      <c r="AF142" s="7"/>
      <c r="AJ142" s="7"/>
      <c r="AK142" s="7"/>
      <c r="AO142" s="7"/>
      <c r="AP142" s="7"/>
    </row>
    <row r="143" spans="4:42">
      <c r="E143" s="7"/>
      <c r="F143" s="7"/>
      <c r="J143" s="7"/>
      <c r="K143" s="7"/>
      <c r="U143" s="7"/>
      <c r="V143" s="7"/>
      <c r="Z143" s="7"/>
      <c r="AA143" s="7"/>
      <c r="AE143" s="7"/>
      <c r="AF143" s="7"/>
      <c r="AJ143" s="7"/>
      <c r="AK143" s="7"/>
      <c r="AO143" s="7"/>
      <c r="AP143" s="7"/>
    </row>
    <row r="144" spans="4:42">
      <c r="E144" s="7"/>
      <c r="F144" s="7"/>
      <c r="J144" s="7"/>
      <c r="K144" s="7"/>
      <c r="U144" s="7"/>
      <c r="V144" s="7"/>
      <c r="Z144" s="7"/>
      <c r="AA144" s="7"/>
      <c r="AE144" s="7"/>
      <c r="AF144" s="7"/>
      <c r="AJ144" s="7"/>
      <c r="AK144" s="7"/>
      <c r="AO144" s="7"/>
      <c r="AP144" s="7"/>
    </row>
    <row r="145" spans="5:42">
      <c r="E145" s="7"/>
      <c r="F145" s="7"/>
      <c r="J145" s="7"/>
      <c r="K145" s="7"/>
      <c r="U145" s="7"/>
      <c r="V145" s="7"/>
      <c r="Z145" s="7"/>
      <c r="AA145" s="7"/>
      <c r="AE145" s="7"/>
      <c r="AF145" s="7"/>
      <c r="AJ145" s="7"/>
      <c r="AK145" s="7"/>
      <c r="AO145" s="7"/>
      <c r="AP145" s="7"/>
    </row>
    <row r="146" spans="5:42">
      <c r="E146" s="7"/>
      <c r="F146" s="7"/>
      <c r="J146" s="7"/>
      <c r="K146" s="7"/>
      <c r="U146" s="7"/>
      <c r="V146" s="7"/>
      <c r="Z146" s="7"/>
      <c r="AA146" s="7"/>
      <c r="AE146" s="7"/>
      <c r="AF146" s="7"/>
      <c r="AJ146" s="7"/>
      <c r="AK146" s="7"/>
      <c r="AO146" s="7"/>
      <c r="AP146" s="7"/>
    </row>
    <row r="147" spans="5:42">
      <c r="E147" s="7"/>
      <c r="F147" s="7"/>
      <c r="J147" s="7"/>
      <c r="K147" s="7"/>
      <c r="U147" s="7"/>
      <c r="V147" s="7"/>
      <c r="Z147" s="7"/>
      <c r="AA147" s="7"/>
      <c r="AE147" s="7"/>
      <c r="AF147" s="7"/>
      <c r="AJ147" s="7"/>
      <c r="AK147" s="7"/>
      <c r="AO147" s="7"/>
      <c r="AP147" s="7"/>
    </row>
    <row r="148" spans="5:42">
      <c r="E148" s="7"/>
      <c r="F148" s="7"/>
      <c r="J148" s="7"/>
      <c r="K148" s="7"/>
      <c r="U148" s="7"/>
      <c r="V148" s="7"/>
      <c r="Z148" s="7"/>
      <c r="AA148" s="7"/>
      <c r="AE148" s="7"/>
      <c r="AF148" s="7"/>
      <c r="AJ148" s="7"/>
      <c r="AK148" s="7"/>
      <c r="AO148" s="7"/>
      <c r="AP148" s="7"/>
    </row>
    <row r="149" spans="5:42">
      <c r="E149" s="7"/>
      <c r="F149" s="7"/>
      <c r="J149" s="7"/>
      <c r="K149" s="7"/>
      <c r="U149" s="7"/>
      <c r="V149" s="7"/>
      <c r="Z149" s="7"/>
      <c r="AA149" s="7"/>
      <c r="AE149" s="7"/>
      <c r="AF149" s="7"/>
      <c r="AJ149" s="7"/>
      <c r="AK149" s="7"/>
      <c r="AO149" s="7"/>
      <c r="AP149" s="7"/>
    </row>
    <row r="150" spans="5:42">
      <c r="E150" s="7"/>
      <c r="F150" s="7"/>
      <c r="J150" s="7"/>
      <c r="K150" s="7"/>
      <c r="U150" s="7"/>
      <c r="V150" s="7"/>
      <c r="Z150" s="7"/>
      <c r="AA150" s="7"/>
      <c r="AE150" s="7"/>
      <c r="AF150" s="7"/>
      <c r="AJ150" s="7"/>
      <c r="AK150" s="7"/>
      <c r="AO150" s="7"/>
      <c r="AP150" s="7"/>
    </row>
    <row r="151" spans="5:42">
      <c r="E151" s="7"/>
      <c r="F151" s="7"/>
      <c r="J151" s="7"/>
      <c r="K151" s="7"/>
      <c r="U151" s="7"/>
      <c r="V151" s="7"/>
      <c r="Z151" s="7"/>
      <c r="AA151" s="7"/>
      <c r="AE151" s="7"/>
      <c r="AF151" s="7"/>
      <c r="AJ151" s="7"/>
      <c r="AK151" s="7"/>
      <c r="AO151" s="7"/>
      <c r="AP151" s="7"/>
    </row>
    <row r="152" spans="5:42">
      <c r="E152" s="7"/>
      <c r="F152" s="7"/>
      <c r="J152" s="7"/>
      <c r="K152" s="7"/>
      <c r="U152" s="7"/>
      <c r="V152" s="7"/>
      <c r="Z152" s="7"/>
      <c r="AA152" s="7"/>
      <c r="AE152" s="7"/>
      <c r="AF152" s="7"/>
      <c r="AJ152" s="7"/>
      <c r="AK152" s="7"/>
      <c r="AO152" s="7"/>
      <c r="AP152" s="7"/>
    </row>
    <row r="153" spans="5:42">
      <c r="E153" s="7"/>
      <c r="F153" s="7"/>
      <c r="J153" s="7"/>
      <c r="K153" s="7"/>
      <c r="U153" s="7"/>
      <c r="V153" s="7"/>
      <c r="Z153" s="7"/>
      <c r="AA153" s="7"/>
      <c r="AE153" s="7"/>
      <c r="AF153" s="7"/>
      <c r="AJ153" s="7"/>
      <c r="AK153" s="7"/>
      <c r="AO153" s="7"/>
      <c r="AP153" s="7"/>
    </row>
    <row r="154" spans="5:42">
      <c r="E154" s="7"/>
      <c r="F154" s="7"/>
      <c r="J154" s="7"/>
      <c r="K154" s="7"/>
      <c r="U154" s="7"/>
      <c r="V154" s="7"/>
      <c r="Z154" s="7"/>
      <c r="AA154" s="7"/>
      <c r="AE154" s="7"/>
      <c r="AF154" s="7"/>
      <c r="AJ154" s="7"/>
      <c r="AK154" s="7"/>
      <c r="AO154" s="7"/>
      <c r="AP154" s="7"/>
    </row>
    <row r="155" spans="5:42">
      <c r="E155" s="7"/>
      <c r="F155" s="7"/>
      <c r="J155" s="7"/>
      <c r="K155" s="7"/>
      <c r="U155" s="7"/>
      <c r="V155" s="7"/>
      <c r="Z155" s="7"/>
      <c r="AA155" s="7"/>
      <c r="AE155" s="7"/>
      <c r="AF155" s="7"/>
      <c r="AJ155" s="7"/>
      <c r="AK155" s="7"/>
      <c r="AO155" s="7"/>
      <c r="AP155" s="7"/>
    </row>
    <row r="156" spans="5:42">
      <c r="E156" s="7"/>
      <c r="F156" s="7"/>
      <c r="J156" s="7"/>
      <c r="K156" s="7"/>
      <c r="U156" s="7"/>
      <c r="V156" s="7"/>
      <c r="Z156" s="7"/>
      <c r="AA156" s="7"/>
      <c r="AE156" s="7"/>
      <c r="AF156" s="7"/>
      <c r="AJ156" s="7"/>
      <c r="AK156" s="7"/>
      <c r="AO156" s="7"/>
      <c r="AP156" s="7"/>
    </row>
    <row r="157" spans="5:42">
      <c r="E157" s="7"/>
      <c r="F157" s="7"/>
      <c r="J157" s="7"/>
      <c r="K157" s="7"/>
      <c r="U157" s="7"/>
      <c r="V157" s="7"/>
      <c r="Z157" s="7"/>
      <c r="AA157" s="7"/>
      <c r="AE157" s="7"/>
      <c r="AF157" s="7"/>
      <c r="AJ157" s="7"/>
      <c r="AK157" s="7"/>
      <c r="AO157" s="7"/>
      <c r="AP157" s="7"/>
    </row>
    <row r="158" spans="5:42">
      <c r="E158" s="7"/>
      <c r="F158" s="7"/>
      <c r="J158" s="7"/>
      <c r="K158" s="7"/>
      <c r="U158" s="7"/>
      <c r="V158" s="7"/>
      <c r="Z158" s="7"/>
      <c r="AA158" s="7"/>
      <c r="AE158" s="7"/>
      <c r="AF158" s="7"/>
      <c r="AJ158" s="7"/>
      <c r="AK158" s="7"/>
      <c r="AO158" s="7"/>
      <c r="AP158" s="7"/>
    </row>
    <row r="159" spans="5:42">
      <c r="E159" s="7"/>
      <c r="F159" s="7"/>
      <c r="J159" s="7"/>
      <c r="K159" s="7"/>
      <c r="U159" s="7"/>
      <c r="V159" s="7"/>
      <c r="Z159" s="7"/>
      <c r="AA159" s="7"/>
      <c r="AE159" s="7"/>
      <c r="AF159" s="7"/>
      <c r="AJ159" s="7"/>
      <c r="AK159" s="7"/>
      <c r="AO159" s="7"/>
      <c r="AP159" s="7"/>
    </row>
    <row r="160" spans="5:42">
      <c r="E160" s="7"/>
      <c r="F160" s="7"/>
      <c r="J160" s="7"/>
      <c r="K160" s="7"/>
      <c r="U160" s="7"/>
      <c r="V160" s="7"/>
      <c r="Z160" s="7"/>
      <c r="AA160" s="7"/>
      <c r="AE160" s="7"/>
      <c r="AF160" s="7"/>
      <c r="AJ160" s="7"/>
      <c r="AK160" s="7"/>
      <c r="AO160" s="7"/>
      <c r="AP160" s="7"/>
    </row>
    <row r="161" spans="5:42">
      <c r="E161" s="7"/>
      <c r="F161" s="7"/>
      <c r="J161" s="7"/>
      <c r="K161" s="7"/>
      <c r="U161" s="7"/>
      <c r="V161" s="7"/>
      <c r="Z161" s="7"/>
      <c r="AA161" s="7"/>
      <c r="AE161" s="7"/>
      <c r="AF161" s="7"/>
      <c r="AJ161" s="7"/>
      <c r="AK161" s="7"/>
      <c r="AO161" s="7"/>
      <c r="AP161" s="7"/>
    </row>
    <row r="162" spans="5:42">
      <c r="E162" s="7"/>
      <c r="F162" s="7"/>
      <c r="J162" s="7"/>
      <c r="K162" s="7"/>
      <c r="U162" s="7"/>
      <c r="V162" s="7"/>
      <c r="Z162" s="7"/>
      <c r="AA162" s="7"/>
      <c r="AE162" s="7"/>
      <c r="AF162" s="7"/>
      <c r="AJ162" s="7"/>
      <c r="AK162" s="7"/>
      <c r="AO162" s="7"/>
      <c r="AP162" s="7"/>
    </row>
    <row r="163" spans="5:42">
      <c r="E163" s="7"/>
      <c r="F163" s="7"/>
      <c r="J163" s="7"/>
      <c r="K163" s="7"/>
      <c r="U163" s="7"/>
      <c r="V163" s="7"/>
      <c r="Z163" s="7"/>
      <c r="AA163" s="7"/>
      <c r="AE163" s="7"/>
      <c r="AF163" s="7"/>
      <c r="AJ163" s="7"/>
      <c r="AK163" s="7"/>
      <c r="AO163" s="7"/>
      <c r="AP163" s="7"/>
    </row>
    <row r="164" spans="5:42">
      <c r="E164" s="7"/>
      <c r="F164" s="7"/>
      <c r="J164" s="7"/>
      <c r="K164" s="7"/>
      <c r="U164" s="7"/>
      <c r="V164" s="7"/>
      <c r="Z164" s="7"/>
      <c r="AA164" s="7"/>
      <c r="AE164" s="7"/>
      <c r="AF164" s="7"/>
      <c r="AJ164" s="7"/>
      <c r="AK164" s="7"/>
      <c r="AO164" s="7"/>
      <c r="AP164" s="7"/>
    </row>
    <row r="165" spans="5:42">
      <c r="E165" s="7"/>
      <c r="F165" s="7"/>
      <c r="J165" s="7"/>
      <c r="K165" s="7"/>
      <c r="U165" s="7"/>
      <c r="V165" s="7"/>
      <c r="Z165" s="7"/>
      <c r="AA165" s="7"/>
      <c r="AE165" s="7"/>
      <c r="AF165" s="7"/>
      <c r="AJ165" s="7"/>
      <c r="AK165" s="7"/>
      <c r="AO165" s="7"/>
      <c r="AP165" s="7"/>
    </row>
    <row r="166" spans="5:42">
      <c r="E166" s="7"/>
      <c r="F166" s="7"/>
      <c r="J166" s="7"/>
      <c r="K166" s="7"/>
      <c r="U166" s="7"/>
      <c r="V166" s="7"/>
      <c r="Z166" s="7"/>
      <c r="AA166" s="7"/>
      <c r="AE166" s="7"/>
      <c r="AF166" s="7"/>
      <c r="AJ166" s="7"/>
      <c r="AK166" s="7"/>
      <c r="AO166" s="7"/>
      <c r="AP166" s="7"/>
    </row>
    <row r="167" spans="5:42">
      <c r="E167" s="7"/>
      <c r="F167" s="7"/>
      <c r="J167" s="7"/>
      <c r="K167" s="7"/>
      <c r="U167" s="7"/>
      <c r="V167" s="7"/>
      <c r="Z167" s="7"/>
      <c r="AA167" s="7"/>
      <c r="AE167" s="7"/>
      <c r="AF167" s="7"/>
      <c r="AJ167" s="7"/>
      <c r="AK167" s="7"/>
      <c r="AO167" s="7"/>
      <c r="AP167" s="7"/>
    </row>
    <row r="168" spans="5:42">
      <c r="E168" s="7"/>
      <c r="F168" s="7"/>
      <c r="J168" s="7"/>
      <c r="K168" s="7"/>
      <c r="U168" s="7"/>
      <c r="V168" s="7"/>
      <c r="Z168" s="7"/>
      <c r="AA168" s="7"/>
      <c r="AE168" s="7"/>
      <c r="AF168" s="7"/>
      <c r="AJ168" s="7"/>
      <c r="AK168" s="7"/>
      <c r="AO168" s="7"/>
      <c r="AP168" s="7"/>
    </row>
    <row r="169" spans="5:42">
      <c r="E169" s="7"/>
      <c r="F169" s="7"/>
      <c r="J169" s="7"/>
      <c r="K169" s="7"/>
      <c r="U169" s="7"/>
      <c r="V169" s="7"/>
      <c r="Z169" s="7"/>
      <c r="AA169" s="7"/>
      <c r="AE169" s="7"/>
      <c r="AF169" s="7"/>
      <c r="AJ169" s="7"/>
      <c r="AK169" s="7"/>
      <c r="AO169" s="7"/>
      <c r="AP169" s="7"/>
    </row>
    <row r="170" spans="5:42">
      <c r="E170" s="7"/>
      <c r="F170" s="7"/>
      <c r="J170" s="7"/>
      <c r="K170" s="7"/>
      <c r="U170" s="7"/>
      <c r="V170" s="7"/>
      <c r="Z170" s="7"/>
      <c r="AA170" s="7"/>
      <c r="AE170" s="7"/>
      <c r="AF170" s="7"/>
      <c r="AJ170" s="7"/>
      <c r="AK170" s="7"/>
      <c r="AO170" s="7"/>
      <c r="AP170" s="7"/>
    </row>
    <row r="171" spans="5:42">
      <c r="E171" s="7"/>
      <c r="F171" s="7"/>
      <c r="J171" s="7"/>
      <c r="K171" s="7"/>
      <c r="U171" s="7"/>
      <c r="V171" s="7"/>
      <c r="Z171" s="7"/>
      <c r="AA171" s="7"/>
      <c r="AE171" s="7"/>
      <c r="AF171" s="7"/>
      <c r="AJ171" s="7"/>
      <c r="AK171" s="7"/>
      <c r="AO171" s="7"/>
      <c r="AP171" s="7"/>
    </row>
    <row r="172" spans="5:42">
      <c r="E172" s="7"/>
      <c r="F172" s="7"/>
      <c r="J172" s="7"/>
      <c r="K172" s="7"/>
      <c r="U172" s="7"/>
      <c r="V172" s="7"/>
      <c r="Z172" s="7"/>
      <c r="AA172" s="7"/>
      <c r="AE172" s="7"/>
      <c r="AF172" s="7"/>
      <c r="AJ172" s="7"/>
      <c r="AK172" s="7"/>
      <c r="AO172" s="7"/>
      <c r="AP172" s="7"/>
    </row>
    <row r="173" spans="5:42">
      <c r="E173" s="7"/>
      <c r="F173" s="7"/>
      <c r="J173" s="7"/>
      <c r="K173" s="7"/>
      <c r="U173" s="7"/>
      <c r="V173" s="7"/>
      <c r="Z173" s="7"/>
      <c r="AA173" s="7"/>
      <c r="AE173" s="7"/>
      <c r="AF173" s="7"/>
      <c r="AJ173" s="7"/>
      <c r="AK173" s="7"/>
      <c r="AO173" s="7"/>
      <c r="AP173" s="7"/>
    </row>
    <row r="174" spans="5:42">
      <c r="E174" s="7"/>
      <c r="F174" s="7"/>
      <c r="J174" s="7"/>
      <c r="K174" s="7"/>
      <c r="U174" s="7"/>
      <c r="V174" s="7"/>
      <c r="Z174" s="7"/>
      <c r="AA174" s="7"/>
      <c r="AE174" s="7"/>
      <c r="AF174" s="7"/>
      <c r="AJ174" s="7"/>
      <c r="AK174" s="7"/>
      <c r="AO174" s="7"/>
      <c r="AP174" s="7"/>
    </row>
    <row r="175" spans="5:42">
      <c r="E175" s="7"/>
      <c r="F175" s="7"/>
      <c r="J175" s="7"/>
      <c r="K175" s="7"/>
      <c r="U175" s="7"/>
      <c r="V175" s="7"/>
      <c r="Z175" s="7"/>
      <c r="AA175" s="7"/>
      <c r="AE175" s="7"/>
      <c r="AF175" s="7"/>
      <c r="AJ175" s="7"/>
      <c r="AK175" s="7"/>
      <c r="AO175" s="7"/>
      <c r="AP175" s="7"/>
    </row>
    <row r="176" spans="5:42">
      <c r="E176" s="7"/>
      <c r="F176" s="7"/>
      <c r="J176" s="7"/>
      <c r="K176" s="7"/>
      <c r="U176" s="7"/>
      <c r="V176" s="7"/>
      <c r="Z176" s="7"/>
      <c r="AA176" s="7"/>
      <c r="AE176" s="7"/>
      <c r="AF176" s="7"/>
      <c r="AJ176" s="7"/>
      <c r="AK176" s="7"/>
      <c r="AO176" s="7"/>
      <c r="AP176" s="7"/>
    </row>
    <row r="177" spans="5:42">
      <c r="E177" s="7"/>
      <c r="F177" s="7"/>
      <c r="J177" s="7"/>
      <c r="K177" s="7"/>
      <c r="U177" s="7"/>
      <c r="V177" s="7"/>
      <c r="Z177" s="7"/>
      <c r="AA177" s="7"/>
      <c r="AE177" s="7"/>
      <c r="AF177" s="7"/>
      <c r="AJ177" s="7"/>
      <c r="AK177" s="7"/>
      <c r="AO177" s="7"/>
      <c r="AP177" s="7"/>
    </row>
    <row r="178" spans="5:42">
      <c r="E178" s="7"/>
      <c r="F178" s="7"/>
      <c r="J178" s="7"/>
      <c r="K178" s="7"/>
      <c r="U178" s="7"/>
      <c r="V178" s="7"/>
      <c r="Z178" s="7"/>
      <c r="AA178" s="7"/>
      <c r="AE178" s="7"/>
      <c r="AF178" s="7"/>
      <c r="AJ178" s="7"/>
      <c r="AK178" s="7"/>
      <c r="AO178" s="7"/>
      <c r="AP178" s="7"/>
    </row>
    <row r="179" spans="5:42">
      <c r="E179" s="7"/>
      <c r="F179" s="7"/>
      <c r="J179" s="7"/>
      <c r="K179" s="7"/>
      <c r="U179" s="7"/>
      <c r="V179" s="7"/>
      <c r="Z179" s="7"/>
      <c r="AA179" s="7"/>
      <c r="AE179" s="7"/>
      <c r="AF179" s="7"/>
      <c r="AJ179" s="7"/>
      <c r="AK179" s="7"/>
      <c r="AO179" s="7"/>
      <c r="AP179" s="7"/>
    </row>
    <row r="180" spans="5:42">
      <c r="E180" s="7"/>
      <c r="F180" s="7"/>
      <c r="J180" s="7"/>
      <c r="K180" s="7"/>
      <c r="U180" s="7"/>
      <c r="V180" s="7"/>
      <c r="Z180" s="7"/>
      <c r="AA180" s="7"/>
      <c r="AE180" s="7"/>
      <c r="AF180" s="7"/>
      <c r="AJ180" s="7"/>
      <c r="AK180" s="7"/>
      <c r="AO180" s="7"/>
      <c r="AP180" s="7"/>
    </row>
    <row r="181" spans="5:42">
      <c r="E181" s="7"/>
      <c r="F181" s="7"/>
      <c r="J181" s="7"/>
      <c r="K181" s="7"/>
      <c r="U181" s="7"/>
      <c r="V181" s="7"/>
      <c r="Z181" s="7"/>
      <c r="AA181" s="7"/>
      <c r="AE181" s="7"/>
      <c r="AF181" s="7"/>
      <c r="AJ181" s="7"/>
      <c r="AK181" s="7"/>
      <c r="AO181" s="7"/>
      <c r="AP181" s="7"/>
    </row>
    <row r="182" spans="5:42">
      <c r="E182" s="7"/>
      <c r="F182" s="7"/>
      <c r="J182" s="7"/>
      <c r="K182" s="7"/>
      <c r="U182" s="7"/>
      <c r="V182" s="7"/>
      <c r="Z182" s="7"/>
      <c r="AA182" s="7"/>
      <c r="AE182" s="7"/>
      <c r="AF182" s="7"/>
      <c r="AJ182" s="7"/>
      <c r="AK182" s="7"/>
      <c r="AO182" s="7"/>
      <c r="AP182" s="7"/>
    </row>
    <row r="183" spans="5:42">
      <c r="E183" s="7"/>
      <c r="F183" s="7"/>
      <c r="J183" s="7"/>
      <c r="K183" s="7"/>
      <c r="U183" s="7"/>
      <c r="V183" s="7"/>
      <c r="Z183" s="7"/>
      <c r="AA183" s="7"/>
      <c r="AE183" s="7"/>
      <c r="AF183" s="7"/>
      <c r="AJ183" s="7"/>
      <c r="AK183" s="7"/>
      <c r="AO183" s="7"/>
      <c r="AP183" s="7"/>
    </row>
    <row r="184" spans="5:42">
      <c r="E184" s="7"/>
      <c r="F184" s="7"/>
      <c r="J184" s="7"/>
      <c r="K184" s="7"/>
      <c r="U184" s="7"/>
      <c r="V184" s="7"/>
      <c r="Z184" s="7"/>
      <c r="AA184" s="7"/>
      <c r="AE184" s="7"/>
      <c r="AF184" s="7"/>
      <c r="AJ184" s="7"/>
      <c r="AK184" s="7"/>
      <c r="AO184" s="7"/>
      <c r="AP184" s="7"/>
    </row>
    <row r="185" spans="5:42">
      <c r="E185" s="7"/>
      <c r="F185" s="7"/>
      <c r="J185" s="7"/>
      <c r="K185" s="7"/>
      <c r="U185" s="7"/>
      <c r="V185" s="7"/>
      <c r="Z185" s="7"/>
      <c r="AA185" s="7"/>
      <c r="AE185" s="7"/>
      <c r="AF185" s="7"/>
      <c r="AJ185" s="7"/>
      <c r="AK185" s="7"/>
      <c r="AO185" s="7"/>
      <c r="AP185" s="7"/>
    </row>
    <row r="186" spans="5:42">
      <c r="E186" s="7"/>
      <c r="F186" s="7"/>
      <c r="J186" s="7"/>
      <c r="K186" s="7"/>
      <c r="U186" s="7"/>
      <c r="V186" s="7"/>
      <c r="Z186" s="7"/>
      <c r="AA186" s="7"/>
      <c r="AE186" s="7"/>
      <c r="AF186" s="7"/>
      <c r="AJ186" s="7"/>
      <c r="AK186" s="7"/>
      <c r="AO186" s="7"/>
      <c r="AP186" s="7"/>
    </row>
    <row r="187" spans="5:42">
      <c r="E187" s="7"/>
      <c r="F187" s="7"/>
      <c r="J187" s="7"/>
      <c r="K187" s="7"/>
      <c r="U187" s="7"/>
      <c r="V187" s="7"/>
      <c r="Z187" s="7"/>
      <c r="AA187" s="7"/>
      <c r="AE187" s="7"/>
      <c r="AF187" s="7"/>
      <c r="AJ187" s="7"/>
      <c r="AK187" s="7"/>
      <c r="AO187" s="7"/>
      <c r="AP187" s="7"/>
    </row>
    <row r="188" spans="5:42">
      <c r="E188" s="7"/>
      <c r="F188" s="7"/>
      <c r="J188" s="7"/>
      <c r="K188" s="7"/>
      <c r="U188" s="7"/>
      <c r="V188" s="7"/>
      <c r="Z188" s="7"/>
      <c r="AA188" s="7"/>
      <c r="AE188" s="7"/>
      <c r="AF188" s="7"/>
      <c r="AJ188" s="7"/>
      <c r="AK188" s="7"/>
      <c r="AO188" s="7"/>
      <c r="AP188" s="7"/>
    </row>
    <row r="189" spans="5:42">
      <c r="E189" s="7"/>
      <c r="F189" s="7"/>
      <c r="J189" s="7"/>
      <c r="K189" s="7"/>
      <c r="U189" s="7"/>
      <c r="V189" s="7"/>
      <c r="Z189" s="7"/>
      <c r="AA189" s="7"/>
      <c r="AE189" s="7"/>
      <c r="AF189" s="7"/>
      <c r="AJ189" s="7"/>
      <c r="AK189" s="7"/>
      <c r="AO189" s="7"/>
      <c r="AP189" s="7"/>
    </row>
    <row r="190" spans="5:42">
      <c r="E190" s="7"/>
      <c r="F190" s="7"/>
      <c r="J190" s="7"/>
      <c r="K190" s="7"/>
      <c r="U190" s="7"/>
      <c r="V190" s="7"/>
      <c r="Z190" s="7"/>
      <c r="AA190" s="7"/>
      <c r="AE190" s="7"/>
      <c r="AF190" s="7"/>
      <c r="AJ190" s="7"/>
      <c r="AK190" s="7"/>
      <c r="AO190" s="7"/>
      <c r="AP190" s="7"/>
    </row>
    <row r="191" spans="5:42">
      <c r="E191" s="7"/>
      <c r="F191" s="7"/>
      <c r="J191" s="7"/>
      <c r="K191" s="7"/>
      <c r="U191" s="7"/>
      <c r="V191" s="7"/>
      <c r="Z191" s="7"/>
      <c r="AA191" s="7"/>
      <c r="AE191" s="7"/>
      <c r="AF191" s="7"/>
      <c r="AJ191" s="7"/>
      <c r="AK191" s="7"/>
      <c r="AO191" s="7"/>
      <c r="AP191" s="7"/>
    </row>
    <row r="192" spans="5:42">
      <c r="E192" s="7"/>
      <c r="F192" s="7"/>
      <c r="J192" s="7"/>
      <c r="K192" s="7"/>
      <c r="U192" s="7"/>
      <c r="V192" s="7"/>
      <c r="Z192" s="7"/>
      <c r="AA192" s="7"/>
      <c r="AE192" s="7"/>
      <c r="AF192" s="7"/>
      <c r="AJ192" s="7"/>
      <c r="AK192" s="7"/>
      <c r="AO192" s="7"/>
      <c r="AP192" s="7"/>
    </row>
    <row r="193" spans="5:42">
      <c r="E193" s="7"/>
      <c r="F193" s="7"/>
      <c r="J193" s="7"/>
      <c r="K193" s="7"/>
      <c r="U193" s="7"/>
      <c r="V193" s="7"/>
      <c r="Z193" s="7"/>
      <c r="AA193" s="7"/>
      <c r="AE193" s="7"/>
      <c r="AF193" s="7"/>
      <c r="AJ193" s="7"/>
      <c r="AK193" s="7"/>
      <c r="AO193" s="7"/>
      <c r="AP193" s="7"/>
    </row>
    <row r="194" spans="5:42">
      <c r="E194" s="7"/>
      <c r="F194" s="7"/>
      <c r="J194" s="7"/>
      <c r="K194" s="7"/>
      <c r="U194" s="7"/>
      <c r="V194" s="7"/>
      <c r="Z194" s="7"/>
      <c r="AA194" s="7"/>
      <c r="AE194" s="7"/>
      <c r="AF194" s="7"/>
      <c r="AJ194" s="7"/>
      <c r="AK194" s="7"/>
      <c r="AO194" s="7"/>
      <c r="AP194" s="7"/>
    </row>
    <row r="195" spans="5:42">
      <c r="E195" s="7"/>
      <c r="F195" s="7"/>
      <c r="J195" s="7"/>
      <c r="K195" s="7"/>
      <c r="U195" s="7"/>
      <c r="V195" s="7"/>
      <c r="Z195" s="7"/>
      <c r="AA195" s="7"/>
      <c r="AE195" s="7"/>
      <c r="AF195" s="7"/>
      <c r="AJ195" s="7"/>
      <c r="AK195" s="7"/>
      <c r="AO195" s="7"/>
      <c r="AP195" s="7"/>
    </row>
    <row r="196" spans="5:42">
      <c r="E196" s="7"/>
      <c r="F196" s="7"/>
      <c r="J196" s="7"/>
      <c r="K196" s="7"/>
      <c r="U196" s="7"/>
      <c r="V196" s="7"/>
      <c r="Z196" s="7"/>
      <c r="AA196" s="7"/>
      <c r="AE196" s="7"/>
      <c r="AF196" s="7"/>
      <c r="AJ196" s="7"/>
      <c r="AK196" s="7"/>
      <c r="AO196" s="7"/>
      <c r="AP196" s="7"/>
    </row>
    <row r="197" spans="5:42">
      <c r="E197" s="7"/>
      <c r="F197" s="7"/>
      <c r="J197" s="7"/>
      <c r="K197" s="7"/>
      <c r="U197" s="7"/>
      <c r="V197" s="7"/>
      <c r="Z197" s="7"/>
      <c r="AA197" s="7"/>
      <c r="AE197" s="7"/>
      <c r="AF197" s="7"/>
      <c r="AJ197" s="7"/>
      <c r="AK197" s="7"/>
      <c r="AO197" s="7"/>
      <c r="AP197" s="7"/>
    </row>
    <row r="198" spans="5:42">
      <c r="E198" s="7"/>
      <c r="F198" s="7"/>
      <c r="J198" s="7"/>
      <c r="K198" s="7"/>
      <c r="U198" s="7"/>
      <c r="V198" s="7"/>
      <c r="Z198" s="7"/>
      <c r="AA198" s="7"/>
      <c r="AE198" s="7"/>
      <c r="AF198" s="7"/>
      <c r="AJ198" s="7"/>
      <c r="AK198" s="7"/>
      <c r="AO198" s="7"/>
      <c r="AP198" s="7"/>
    </row>
    <row r="199" spans="5:42">
      <c r="E199" s="7"/>
      <c r="F199" s="7"/>
      <c r="J199" s="7"/>
      <c r="K199" s="7"/>
      <c r="U199" s="7"/>
      <c r="V199" s="7"/>
      <c r="Z199" s="7"/>
      <c r="AA199" s="7"/>
      <c r="AE199" s="7"/>
      <c r="AF199" s="7"/>
      <c r="AJ199" s="7"/>
      <c r="AK199" s="7"/>
      <c r="AO199" s="7"/>
      <c r="AP199" s="7"/>
    </row>
    <row r="200" spans="5:42">
      <c r="E200" s="7"/>
      <c r="F200" s="7"/>
      <c r="J200" s="7"/>
      <c r="K200" s="7"/>
      <c r="U200" s="7"/>
      <c r="V200" s="7"/>
      <c r="Z200" s="7"/>
      <c r="AA200" s="7"/>
      <c r="AE200" s="7"/>
      <c r="AF200" s="7"/>
      <c r="AJ200" s="7"/>
      <c r="AK200" s="7"/>
      <c r="AO200" s="7"/>
      <c r="AP200" s="7"/>
    </row>
    <row r="201" spans="5:42">
      <c r="E201" s="7"/>
      <c r="F201" s="7"/>
      <c r="J201" s="7"/>
      <c r="K201" s="7"/>
      <c r="U201" s="7"/>
      <c r="V201" s="7"/>
      <c r="Z201" s="7"/>
      <c r="AA201" s="7"/>
      <c r="AE201" s="7"/>
      <c r="AF201" s="7"/>
      <c r="AJ201" s="7"/>
      <c r="AK201" s="7"/>
      <c r="AO201" s="7"/>
      <c r="AP201" s="7"/>
    </row>
    <row r="202" spans="5:42">
      <c r="E202" s="7"/>
      <c r="F202" s="7"/>
      <c r="J202" s="7"/>
      <c r="K202" s="7"/>
      <c r="U202" s="7"/>
      <c r="V202" s="7"/>
      <c r="Z202" s="7"/>
      <c r="AA202" s="7"/>
      <c r="AE202" s="7"/>
      <c r="AF202" s="7"/>
      <c r="AJ202" s="7"/>
      <c r="AK202" s="7"/>
      <c r="AO202" s="7"/>
      <c r="AP202" s="7"/>
    </row>
    <row r="203" spans="5:42">
      <c r="E203" s="7"/>
      <c r="F203" s="7"/>
      <c r="J203" s="7"/>
      <c r="K203" s="7"/>
      <c r="U203" s="7"/>
      <c r="V203" s="7"/>
      <c r="Z203" s="7"/>
      <c r="AA203" s="7"/>
      <c r="AE203" s="7"/>
      <c r="AF203" s="7"/>
      <c r="AJ203" s="7"/>
      <c r="AK203" s="7"/>
      <c r="AO203" s="7"/>
      <c r="AP203" s="7"/>
    </row>
    <row r="204" spans="5:42">
      <c r="E204" s="7"/>
      <c r="F204" s="7"/>
      <c r="J204" s="7"/>
      <c r="K204" s="7"/>
      <c r="U204" s="7"/>
      <c r="V204" s="7"/>
      <c r="Z204" s="7"/>
      <c r="AA204" s="7"/>
      <c r="AE204" s="7"/>
      <c r="AF204" s="7"/>
      <c r="AJ204" s="7"/>
      <c r="AK204" s="7"/>
      <c r="AO204" s="7"/>
      <c r="AP204" s="7"/>
    </row>
    <row r="205" spans="5:42">
      <c r="E205" s="7"/>
      <c r="F205" s="7"/>
      <c r="J205" s="7"/>
      <c r="K205" s="7"/>
      <c r="U205" s="7"/>
      <c r="V205" s="7"/>
      <c r="Z205" s="7"/>
      <c r="AA205" s="7"/>
      <c r="AE205" s="7"/>
      <c r="AF205" s="7"/>
      <c r="AJ205" s="7"/>
      <c r="AK205" s="7"/>
      <c r="AO205" s="7"/>
      <c r="AP205" s="7"/>
    </row>
    <row r="206" spans="5:42">
      <c r="E206" s="7"/>
      <c r="F206" s="7"/>
      <c r="J206" s="7"/>
      <c r="K206" s="7"/>
      <c r="U206" s="7"/>
      <c r="V206" s="7"/>
      <c r="Z206" s="7"/>
      <c r="AA206" s="7"/>
      <c r="AE206" s="7"/>
      <c r="AF206" s="7"/>
      <c r="AJ206" s="7"/>
      <c r="AK206" s="7"/>
      <c r="AO206" s="7"/>
      <c r="AP206" s="7"/>
    </row>
    <row r="207" spans="5:42">
      <c r="E207" s="7"/>
      <c r="F207" s="7"/>
      <c r="J207" s="7"/>
      <c r="K207" s="7"/>
      <c r="U207" s="7"/>
      <c r="V207" s="7"/>
      <c r="Z207" s="7"/>
      <c r="AA207" s="7"/>
      <c r="AE207" s="7"/>
      <c r="AF207" s="7"/>
      <c r="AJ207" s="7"/>
      <c r="AK207" s="7"/>
      <c r="AO207" s="7"/>
      <c r="AP207" s="7"/>
    </row>
    <row r="208" spans="5:42">
      <c r="E208" s="7"/>
      <c r="F208" s="7"/>
      <c r="J208" s="7"/>
      <c r="K208" s="7"/>
      <c r="U208" s="7"/>
      <c r="V208" s="7"/>
      <c r="Z208" s="7"/>
      <c r="AA208" s="7"/>
      <c r="AE208" s="7"/>
      <c r="AF208" s="7"/>
      <c r="AJ208" s="7"/>
      <c r="AK208" s="7"/>
      <c r="AO208" s="7"/>
      <c r="AP208" s="7"/>
    </row>
    <row r="209" spans="5:42">
      <c r="E209" s="7"/>
      <c r="F209" s="7"/>
      <c r="J209" s="7"/>
      <c r="K209" s="7"/>
      <c r="U209" s="7"/>
      <c r="V209" s="7"/>
      <c r="Z209" s="7"/>
      <c r="AA209" s="7"/>
      <c r="AE209" s="7"/>
      <c r="AF209" s="7"/>
      <c r="AJ209" s="7"/>
      <c r="AK209" s="7"/>
      <c r="AO209" s="7"/>
      <c r="AP209" s="7"/>
    </row>
    <row r="210" spans="5:42">
      <c r="E210" s="7"/>
      <c r="F210" s="7"/>
      <c r="J210" s="7"/>
      <c r="K210" s="7"/>
      <c r="U210" s="7"/>
      <c r="V210" s="7"/>
      <c r="Z210" s="7"/>
      <c r="AA210" s="7"/>
      <c r="AE210" s="7"/>
      <c r="AF210" s="7"/>
      <c r="AJ210" s="7"/>
      <c r="AK210" s="7"/>
      <c r="AO210" s="7"/>
      <c r="AP210" s="7"/>
    </row>
    <row r="211" spans="5:42">
      <c r="E211" s="7"/>
      <c r="F211" s="7"/>
      <c r="J211" s="7"/>
      <c r="K211" s="7"/>
      <c r="U211" s="7"/>
      <c r="V211" s="7"/>
      <c r="Z211" s="7"/>
      <c r="AA211" s="7"/>
      <c r="AE211" s="7"/>
      <c r="AF211" s="7"/>
      <c r="AJ211" s="7"/>
      <c r="AK211" s="7"/>
      <c r="AO211" s="7"/>
      <c r="AP211" s="7"/>
    </row>
    <row r="212" spans="5:42">
      <c r="E212" s="7"/>
      <c r="F212" s="7"/>
      <c r="J212" s="7"/>
      <c r="K212" s="7"/>
      <c r="U212" s="7"/>
      <c r="V212" s="7"/>
      <c r="Z212" s="7"/>
      <c r="AA212" s="7"/>
      <c r="AE212" s="7"/>
      <c r="AF212" s="7"/>
      <c r="AJ212" s="7"/>
      <c r="AK212" s="7"/>
      <c r="AO212" s="7"/>
      <c r="AP212" s="7"/>
    </row>
    <row r="213" spans="5:42">
      <c r="E213" s="7"/>
      <c r="F213" s="7"/>
      <c r="J213" s="7"/>
      <c r="K213" s="7"/>
      <c r="U213" s="7"/>
      <c r="V213" s="7"/>
      <c r="Z213" s="7"/>
      <c r="AA213" s="7"/>
      <c r="AE213" s="7"/>
      <c r="AF213" s="7"/>
      <c r="AJ213" s="7"/>
      <c r="AK213" s="7"/>
      <c r="AO213" s="7"/>
      <c r="AP213" s="7"/>
    </row>
    <row r="214" spans="5:42">
      <c r="E214" s="7"/>
      <c r="F214" s="7"/>
      <c r="J214" s="7"/>
      <c r="K214" s="7"/>
      <c r="U214" s="7"/>
      <c r="V214" s="7"/>
      <c r="Z214" s="7"/>
      <c r="AA214" s="7"/>
      <c r="AE214" s="7"/>
      <c r="AF214" s="7"/>
      <c r="AJ214" s="7"/>
      <c r="AK214" s="7"/>
      <c r="AO214" s="7"/>
      <c r="AP214" s="7"/>
    </row>
    <row r="215" spans="5:42">
      <c r="E215" s="7"/>
      <c r="F215" s="7"/>
      <c r="J215" s="7"/>
      <c r="K215" s="7"/>
      <c r="U215" s="7"/>
      <c r="V215" s="7"/>
      <c r="Z215" s="7"/>
      <c r="AA215" s="7"/>
      <c r="AE215" s="7"/>
      <c r="AF215" s="7"/>
      <c r="AJ215" s="7"/>
      <c r="AK215" s="7"/>
      <c r="AO215" s="7"/>
      <c r="AP215" s="7"/>
    </row>
    <row r="216" spans="5:42">
      <c r="E216" s="7"/>
      <c r="F216" s="7"/>
      <c r="J216" s="7"/>
      <c r="K216" s="7"/>
      <c r="U216" s="7"/>
      <c r="V216" s="7"/>
      <c r="Z216" s="7"/>
      <c r="AA216" s="7"/>
      <c r="AE216" s="7"/>
      <c r="AF216" s="7"/>
      <c r="AJ216" s="7"/>
      <c r="AK216" s="7"/>
      <c r="AO216" s="7"/>
      <c r="AP216" s="7"/>
    </row>
    <row r="217" spans="5:42">
      <c r="E217" s="7"/>
      <c r="F217" s="7"/>
      <c r="J217" s="7"/>
      <c r="K217" s="7"/>
      <c r="U217" s="7"/>
      <c r="V217" s="7"/>
      <c r="Z217" s="7"/>
      <c r="AA217" s="7"/>
      <c r="AE217" s="7"/>
      <c r="AF217" s="7"/>
      <c r="AJ217" s="7"/>
      <c r="AK217" s="7"/>
      <c r="AO217" s="7"/>
      <c r="AP217" s="7"/>
    </row>
    <row r="218" spans="5:42">
      <c r="E218" s="7"/>
      <c r="F218" s="7"/>
      <c r="J218" s="7"/>
      <c r="K218" s="7"/>
      <c r="U218" s="7"/>
      <c r="V218" s="7"/>
      <c r="Z218" s="7"/>
      <c r="AA218" s="7"/>
      <c r="AE218" s="7"/>
      <c r="AF218" s="7"/>
      <c r="AJ218" s="7"/>
      <c r="AK218" s="7"/>
      <c r="AO218" s="7"/>
      <c r="AP218" s="7"/>
    </row>
    <row r="219" spans="5:42">
      <c r="E219" s="7"/>
      <c r="F219" s="7"/>
      <c r="J219" s="7"/>
      <c r="K219" s="7"/>
      <c r="U219" s="7"/>
      <c r="V219" s="7"/>
      <c r="Z219" s="7"/>
      <c r="AA219" s="7"/>
      <c r="AE219" s="7"/>
      <c r="AF219" s="7"/>
      <c r="AJ219" s="7"/>
      <c r="AK219" s="7"/>
      <c r="AO219" s="7"/>
      <c r="AP219" s="7"/>
    </row>
    <row r="220" spans="5:42">
      <c r="E220" s="7"/>
      <c r="F220" s="7"/>
      <c r="J220" s="7"/>
      <c r="K220" s="7"/>
      <c r="U220" s="7"/>
      <c r="V220" s="7"/>
      <c r="Z220" s="7"/>
      <c r="AA220" s="7"/>
      <c r="AE220" s="7"/>
      <c r="AF220" s="7"/>
      <c r="AJ220" s="7"/>
      <c r="AK220" s="7"/>
      <c r="AO220" s="7"/>
      <c r="AP220" s="7"/>
    </row>
    <row r="221" spans="5:42">
      <c r="E221" s="7"/>
      <c r="F221" s="7"/>
      <c r="J221" s="7"/>
      <c r="K221" s="7"/>
      <c r="U221" s="7"/>
      <c r="V221" s="7"/>
      <c r="Z221" s="7"/>
      <c r="AA221" s="7"/>
      <c r="AE221" s="7"/>
      <c r="AF221" s="7"/>
      <c r="AJ221" s="7"/>
      <c r="AK221" s="7"/>
      <c r="AO221" s="7"/>
      <c r="AP221" s="7"/>
    </row>
    <row r="222" spans="5:42">
      <c r="E222" s="7"/>
      <c r="F222" s="7"/>
      <c r="J222" s="7"/>
      <c r="K222" s="7"/>
      <c r="U222" s="7"/>
      <c r="V222" s="7"/>
      <c r="Z222" s="7"/>
      <c r="AA222" s="7"/>
      <c r="AE222" s="7"/>
      <c r="AF222" s="7"/>
      <c r="AJ222" s="7"/>
      <c r="AK222" s="7"/>
      <c r="AO222" s="7"/>
      <c r="AP222" s="7"/>
    </row>
    <row r="223" spans="5:42">
      <c r="E223" s="7"/>
      <c r="F223" s="7"/>
      <c r="J223" s="7"/>
      <c r="K223" s="7"/>
      <c r="U223" s="7"/>
      <c r="V223" s="7"/>
      <c r="Z223" s="7"/>
      <c r="AA223" s="7"/>
      <c r="AE223" s="7"/>
      <c r="AF223" s="7"/>
      <c r="AJ223" s="7"/>
      <c r="AK223" s="7"/>
      <c r="AO223" s="7"/>
      <c r="AP223" s="7"/>
    </row>
    <row r="224" spans="5:42">
      <c r="E224" s="7"/>
      <c r="F224" s="7"/>
      <c r="J224" s="7"/>
      <c r="K224" s="7"/>
      <c r="U224" s="7"/>
      <c r="V224" s="7"/>
      <c r="Z224" s="7"/>
      <c r="AA224" s="7"/>
      <c r="AE224" s="7"/>
      <c r="AF224" s="7"/>
      <c r="AJ224" s="7"/>
      <c r="AK224" s="7"/>
      <c r="AO224" s="7"/>
      <c r="AP224" s="7"/>
    </row>
    <row r="225" spans="5:42">
      <c r="E225" s="7"/>
      <c r="F225" s="7"/>
      <c r="J225" s="7"/>
      <c r="K225" s="7"/>
      <c r="U225" s="7"/>
      <c r="V225" s="7"/>
      <c r="Z225" s="7"/>
      <c r="AA225" s="7"/>
      <c r="AE225" s="7"/>
      <c r="AF225" s="7"/>
      <c r="AJ225" s="7"/>
      <c r="AK225" s="7"/>
      <c r="AO225" s="7"/>
      <c r="AP225" s="7"/>
    </row>
    <row r="226" spans="5:42">
      <c r="E226" s="7"/>
      <c r="F226" s="7"/>
      <c r="J226" s="7"/>
      <c r="K226" s="7"/>
      <c r="U226" s="7"/>
      <c r="V226" s="7"/>
      <c r="Z226" s="7"/>
      <c r="AA226" s="7"/>
      <c r="AE226" s="7"/>
      <c r="AF226" s="7"/>
      <c r="AJ226" s="7"/>
      <c r="AK226" s="7"/>
      <c r="AO226" s="7"/>
      <c r="AP226" s="7"/>
    </row>
    <row r="227" spans="5:42">
      <c r="E227" s="7"/>
      <c r="F227" s="7"/>
      <c r="J227" s="7"/>
      <c r="K227" s="7"/>
      <c r="U227" s="7"/>
      <c r="V227" s="7"/>
      <c r="Z227" s="7"/>
      <c r="AA227" s="7"/>
      <c r="AE227" s="7"/>
      <c r="AF227" s="7"/>
      <c r="AJ227" s="7"/>
      <c r="AK227" s="7"/>
      <c r="AO227" s="7"/>
      <c r="AP227" s="7"/>
    </row>
    <row r="228" spans="5:42">
      <c r="E228" s="7"/>
      <c r="F228" s="7"/>
      <c r="J228" s="7"/>
      <c r="K228" s="7"/>
      <c r="U228" s="7"/>
      <c r="V228" s="7"/>
      <c r="Z228" s="7"/>
      <c r="AA228" s="7"/>
      <c r="AE228" s="7"/>
      <c r="AF228" s="7"/>
      <c r="AJ228" s="7"/>
      <c r="AK228" s="7"/>
      <c r="AO228" s="7"/>
      <c r="AP228" s="7"/>
    </row>
    <row r="229" spans="5:42">
      <c r="E229" s="7"/>
      <c r="F229" s="7"/>
      <c r="J229" s="7"/>
      <c r="K229" s="7"/>
      <c r="U229" s="7"/>
      <c r="V229" s="7"/>
      <c r="Z229" s="7"/>
      <c r="AA229" s="7"/>
      <c r="AE229" s="7"/>
      <c r="AF229" s="7"/>
      <c r="AJ229" s="7"/>
      <c r="AK229" s="7"/>
      <c r="AO229" s="7"/>
      <c r="AP229" s="7"/>
    </row>
    <row r="230" spans="5:42">
      <c r="E230" s="7"/>
      <c r="F230" s="7"/>
      <c r="J230" s="7"/>
      <c r="K230" s="7"/>
      <c r="U230" s="7"/>
      <c r="V230" s="7"/>
      <c r="Z230" s="7"/>
      <c r="AA230" s="7"/>
      <c r="AE230" s="7"/>
      <c r="AF230" s="7"/>
      <c r="AJ230" s="7"/>
      <c r="AK230" s="7"/>
      <c r="AO230" s="7"/>
      <c r="AP230" s="7"/>
    </row>
    <row r="231" spans="5:42">
      <c r="E231" s="7"/>
      <c r="F231" s="7"/>
      <c r="J231" s="7"/>
      <c r="K231" s="7"/>
      <c r="U231" s="7"/>
      <c r="V231" s="7"/>
      <c r="Z231" s="7"/>
      <c r="AA231" s="7"/>
      <c r="AE231" s="7"/>
      <c r="AF231" s="7"/>
      <c r="AJ231" s="7"/>
      <c r="AK231" s="7"/>
      <c r="AO231" s="7"/>
      <c r="AP231" s="7"/>
    </row>
    <row r="232" spans="5:42">
      <c r="E232" s="7"/>
      <c r="F232" s="7"/>
      <c r="J232" s="7"/>
      <c r="K232" s="7"/>
      <c r="U232" s="7"/>
      <c r="V232" s="7"/>
      <c r="Z232" s="7"/>
      <c r="AA232" s="7"/>
      <c r="AE232" s="7"/>
      <c r="AF232" s="7"/>
      <c r="AJ232" s="7"/>
      <c r="AK232" s="7"/>
      <c r="AO232" s="7"/>
      <c r="AP232" s="7"/>
    </row>
    <row r="233" spans="5:42">
      <c r="E233" s="7"/>
      <c r="F233" s="7"/>
      <c r="J233" s="7"/>
      <c r="K233" s="7"/>
      <c r="U233" s="7"/>
      <c r="V233" s="7"/>
      <c r="Z233" s="7"/>
      <c r="AA233" s="7"/>
      <c r="AE233" s="7"/>
      <c r="AF233" s="7"/>
      <c r="AJ233" s="7"/>
      <c r="AK233" s="7"/>
      <c r="AO233" s="7"/>
      <c r="AP233" s="7"/>
    </row>
    <row r="234" spans="5:42">
      <c r="E234" s="7"/>
      <c r="F234" s="7"/>
      <c r="J234" s="7"/>
      <c r="K234" s="7"/>
      <c r="U234" s="7"/>
      <c r="V234" s="7"/>
      <c r="Z234" s="7"/>
      <c r="AA234" s="7"/>
      <c r="AE234" s="7"/>
      <c r="AF234" s="7"/>
      <c r="AJ234" s="7"/>
      <c r="AK234" s="7"/>
      <c r="AO234" s="7"/>
      <c r="AP234" s="7"/>
    </row>
    <row r="235" spans="5:42">
      <c r="E235" s="7"/>
      <c r="F235" s="7"/>
      <c r="J235" s="7"/>
      <c r="K235" s="7"/>
      <c r="U235" s="7"/>
      <c r="V235" s="7"/>
      <c r="Z235" s="7"/>
      <c r="AA235" s="7"/>
      <c r="AE235" s="7"/>
      <c r="AF235" s="7"/>
      <c r="AJ235" s="7"/>
      <c r="AK235" s="7"/>
      <c r="AO235" s="7"/>
      <c r="AP235" s="7"/>
    </row>
    <row r="236" spans="5:42">
      <c r="E236" s="7"/>
      <c r="F236" s="7"/>
      <c r="J236" s="7"/>
      <c r="K236" s="7"/>
      <c r="U236" s="7"/>
      <c r="V236" s="7"/>
      <c r="Z236" s="7"/>
      <c r="AA236" s="7"/>
      <c r="AE236" s="7"/>
      <c r="AF236" s="7"/>
      <c r="AJ236" s="7"/>
      <c r="AK236" s="7"/>
      <c r="AO236" s="7"/>
      <c r="AP236" s="7"/>
    </row>
    <row r="237" spans="5:42">
      <c r="E237" s="7"/>
      <c r="F237" s="7"/>
      <c r="J237" s="7"/>
      <c r="K237" s="7"/>
      <c r="U237" s="7"/>
      <c r="V237" s="7"/>
      <c r="Z237" s="7"/>
      <c r="AA237" s="7"/>
      <c r="AE237" s="7"/>
      <c r="AF237" s="7"/>
      <c r="AJ237" s="7"/>
      <c r="AK237" s="7"/>
      <c r="AO237" s="7"/>
      <c r="AP237" s="7"/>
    </row>
    <row r="238" spans="5:42">
      <c r="E238" s="7"/>
      <c r="F238" s="7"/>
      <c r="J238" s="7"/>
      <c r="K238" s="7"/>
      <c r="U238" s="7"/>
      <c r="V238" s="7"/>
      <c r="Z238" s="7"/>
      <c r="AA238" s="7"/>
      <c r="AE238" s="7"/>
      <c r="AF238" s="7"/>
      <c r="AJ238" s="7"/>
      <c r="AK238" s="7"/>
      <c r="AO238" s="7"/>
      <c r="AP238" s="7"/>
    </row>
    <row r="239" spans="5:42">
      <c r="E239" s="7"/>
      <c r="F239" s="7"/>
      <c r="J239" s="7"/>
      <c r="K239" s="7"/>
      <c r="U239" s="7"/>
      <c r="V239" s="7"/>
      <c r="Z239" s="7"/>
      <c r="AA239" s="7"/>
      <c r="AE239" s="7"/>
      <c r="AF239" s="7"/>
      <c r="AJ239" s="7"/>
      <c r="AK239" s="7"/>
      <c r="AO239" s="7"/>
      <c r="AP239" s="7"/>
    </row>
    <row r="240" spans="5:42">
      <c r="E240" s="7"/>
      <c r="F240" s="7"/>
      <c r="J240" s="7"/>
      <c r="K240" s="7"/>
      <c r="U240" s="7"/>
      <c r="V240" s="7"/>
      <c r="Z240" s="7"/>
      <c r="AA240" s="7"/>
      <c r="AE240" s="7"/>
      <c r="AF240" s="7"/>
      <c r="AJ240" s="7"/>
      <c r="AK240" s="7"/>
      <c r="AO240" s="7"/>
      <c r="AP240" s="7"/>
    </row>
    <row r="241" spans="5:42">
      <c r="E241" s="7"/>
      <c r="F241" s="7"/>
      <c r="J241" s="7"/>
      <c r="K241" s="7"/>
      <c r="U241" s="7"/>
      <c r="V241" s="7"/>
      <c r="Z241" s="7"/>
      <c r="AA241" s="7"/>
      <c r="AE241" s="7"/>
      <c r="AF241" s="7"/>
      <c r="AJ241" s="7"/>
      <c r="AK241" s="7"/>
      <c r="AO241" s="7"/>
      <c r="AP241" s="7"/>
    </row>
    <row r="242" spans="5:42">
      <c r="E242" s="7"/>
      <c r="F242" s="7"/>
      <c r="J242" s="7"/>
      <c r="K242" s="7"/>
      <c r="U242" s="7"/>
      <c r="V242" s="7"/>
      <c r="Z242" s="7"/>
      <c r="AA242" s="7"/>
      <c r="AE242" s="7"/>
      <c r="AF242" s="7"/>
      <c r="AJ242" s="7"/>
      <c r="AK242" s="7"/>
      <c r="AO242" s="7"/>
      <c r="AP242" s="7"/>
    </row>
    <row r="243" spans="5:42">
      <c r="E243" s="7"/>
      <c r="F243" s="7"/>
      <c r="J243" s="7"/>
      <c r="K243" s="7"/>
      <c r="U243" s="7"/>
      <c r="V243" s="7"/>
      <c r="Z243" s="7"/>
      <c r="AA243" s="7"/>
      <c r="AE243" s="7"/>
      <c r="AF243" s="7"/>
      <c r="AJ243" s="7"/>
      <c r="AK243" s="7"/>
      <c r="AO243" s="7"/>
      <c r="AP243" s="7"/>
    </row>
    <row r="244" spans="5:42">
      <c r="E244" s="7"/>
      <c r="F244" s="7"/>
      <c r="J244" s="7"/>
      <c r="K244" s="7"/>
      <c r="U244" s="7"/>
      <c r="V244" s="7"/>
      <c r="Z244" s="7"/>
      <c r="AA244" s="7"/>
      <c r="AE244" s="7"/>
      <c r="AF244" s="7"/>
      <c r="AJ244" s="7"/>
      <c r="AK244" s="7"/>
      <c r="AO244" s="7"/>
      <c r="AP244" s="7"/>
    </row>
    <row r="245" spans="5:42">
      <c r="E245" s="7"/>
      <c r="F245" s="7"/>
      <c r="J245" s="7"/>
      <c r="K245" s="7"/>
      <c r="U245" s="7"/>
      <c r="V245" s="7"/>
      <c r="Z245" s="7"/>
      <c r="AA245" s="7"/>
      <c r="AE245" s="7"/>
      <c r="AF245" s="7"/>
      <c r="AJ245" s="7"/>
      <c r="AK245" s="7"/>
      <c r="AO245" s="7"/>
      <c r="AP245" s="7"/>
    </row>
    <row r="246" spans="5:42">
      <c r="E246" s="7"/>
      <c r="F246" s="7"/>
      <c r="J246" s="7"/>
      <c r="K246" s="7"/>
      <c r="U246" s="7"/>
      <c r="V246" s="7"/>
      <c r="Z246" s="7"/>
      <c r="AA246" s="7"/>
      <c r="AE246" s="7"/>
      <c r="AF246" s="7"/>
      <c r="AJ246" s="7"/>
      <c r="AK246" s="7"/>
      <c r="AO246" s="7"/>
      <c r="AP246" s="7"/>
    </row>
    <row r="247" spans="5:42">
      <c r="E247" s="7"/>
      <c r="F247" s="7"/>
      <c r="J247" s="7"/>
      <c r="K247" s="7"/>
      <c r="U247" s="7"/>
      <c r="V247" s="7"/>
      <c r="Z247" s="7"/>
      <c r="AA247" s="7"/>
      <c r="AE247" s="7"/>
      <c r="AF247" s="7"/>
      <c r="AJ247" s="7"/>
      <c r="AK247" s="7"/>
      <c r="AO247" s="7"/>
      <c r="AP247" s="7"/>
    </row>
    <row r="248" spans="5:42">
      <c r="E248" s="7"/>
      <c r="F248" s="7"/>
      <c r="J248" s="7"/>
      <c r="K248" s="7"/>
      <c r="U248" s="7"/>
      <c r="V248" s="7"/>
      <c r="Z248" s="7"/>
      <c r="AA248" s="7"/>
      <c r="AE248" s="7"/>
      <c r="AF248" s="7"/>
      <c r="AJ248" s="7"/>
      <c r="AK248" s="7"/>
      <c r="AO248" s="7"/>
      <c r="AP248" s="7"/>
    </row>
    <row r="249" spans="5:42">
      <c r="E249" s="7"/>
      <c r="F249" s="7"/>
      <c r="J249" s="7"/>
      <c r="K249" s="7"/>
      <c r="U249" s="7"/>
      <c r="V249" s="7"/>
      <c r="Z249" s="7"/>
      <c r="AA249" s="7"/>
      <c r="AE249" s="7"/>
      <c r="AF249" s="7"/>
      <c r="AJ249" s="7"/>
      <c r="AK249" s="7"/>
      <c r="AO249" s="7"/>
      <c r="AP249" s="7"/>
    </row>
    <row r="250" spans="5:42">
      <c r="E250" s="7"/>
      <c r="F250" s="7"/>
      <c r="J250" s="7"/>
      <c r="K250" s="7"/>
      <c r="U250" s="7"/>
      <c r="V250" s="7"/>
      <c r="Z250" s="7"/>
      <c r="AA250" s="7"/>
      <c r="AE250" s="7"/>
      <c r="AF250" s="7"/>
      <c r="AJ250" s="7"/>
      <c r="AK250" s="7"/>
      <c r="AO250" s="7"/>
      <c r="AP250" s="7"/>
    </row>
    <row r="251" spans="5:42">
      <c r="E251" s="7"/>
      <c r="F251" s="7"/>
      <c r="J251" s="7"/>
      <c r="K251" s="7"/>
      <c r="U251" s="7"/>
      <c r="V251" s="7"/>
      <c r="Z251" s="7"/>
      <c r="AA251" s="7"/>
      <c r="AE251" s="7"/>
      <c r="AF251" s="7"/>
      <c r="AJ251" s="7"/>
      <c r="AK251" s="7"/>
      <c r="AO251" s="7"/>
      <c r="AP251" s="7"/>
    </row>
    <row r="252" spans="5:42">
      <c r="E252" s="7"/>
      <c r="F252" s="7"/>
      <c r="J252" s="7"/>
      <c r="K252" s="7"/>
      <c r="U252" s="7"/>
      <c r="V252" s="7"/>
      <c r="Z252" s="7"/>
      <c r="AA252" s="7"/>
      <c r="AE252" s="7"/>
      <c r="AF252" s="7"/>
      <c r="AJ252" s="7"/>
      <c r="AK252" s="7"/>
      <c r="AO252" s="7"/>
      <c r="AP252" s="7"/>
    </row>
    <row r="253" spans="5:42">
      <c r="E253" s="7"/>
      <c r="F253" s="7"/>
      <c r="J253" s="7"/>
      <c r="K253" s="7"/>
      <c r="U253" s="7"/>
      <c r="V253" s="7"/>
      <c r="Z253" s="7"/>
      <c r="AA253" s="7"/>
      <c r="AE253" s="7"/>
      <c r="AF253" s="7"/>
      <c r="AJ253" s="7"/>
      <c r="AK253" s="7"/>
      <c r="AO253" s="7"/>
      <c r="AP253" s="7"/>
    </row>
    <row r="254" spans="5:42">
      <c r="E254" s="7"/>
      <c r="F254" s="7"/>
      <c r="J254" s="7"/>
      <c r="K254" s="7"/>
      <c r="U254" s="7"/>
      <c r="V254" s="7"/>
      <c r="Z254" s="7"/>
      <c r="AA254" s="7"/>
      <c r="AE254" s="7"/>
      <c r="AF254" s="7"/>
      <c r="AJ254" s="7"/>
      <c r="AK254" s="7"/>
      <c r="AO254" s="7"/>
      <c r="AP254" s="7"/>
    </row>
    <row r="255" spans="5:42">
      <c r="E255" s="7"/>
      <c r="F255" s="7"/>
      <c r="J255" s="7"/>
      <c r="K255" s="7"/>
      <c r="U255" s="7"/>
      <c r="V255" s="7"/>
      <c r="Z255" s="7"/>
      <c r="AA255" s="7"/>
      <c r="AE255" s="7"/>
      <c r="AF255" s="7"/>
      <c r="AJ255" s="7"/>
      <c r="AK255" s="7"/>
      <c r="AO255" s="7"/>
      <c r="AP255" s="7"/>
    </row>
    <row r="256" spans="5:42">
      <c r="E256" s="7"/>
      <c r="F256" s="7"/>
      <c r="J256" s="7"/>
      <c r="K256" s="7"/>
      <c r="U256" s="7"/>
      <c r="V256" s="7"/>
      <c r="Z256" s="7"/>
      <c r="AA256" s="7"/>
      <c r="AE256" s="7"/>
      <c r="AF256" s="7"/>
      <c r="AJ256" s="7"/>
      <c r="AK256" s="7"/>
      <c r="AO256" s="7"/>
      <c r="AP256" s="7"/>
    </row>
    <row r="257" spans="5:42">
      <c r="E257" s="7"/>
      <c r="F257" s="7"/>
      <c r="J257" s="7"/>
      <c r="K257" s="7"/>
      <c r="U257" s="7"/>
      <c r="V257" s="7"/>
      <c r="Z257" s="7"/>
      <c r="AA257" s="7"/>
      <c r="AE257" s="7"/>
      <c r="AF257" s="7"/>
      <c r="AJ257" s="7"/>
      <c r="AK257" s="7"/>
      <c r="AO257" s="7"/>
      <c r="AP257" s="7"/>
    </row>
    <row r="258" spans="5:42">
      <c r="E258" s="7"/>
      <c r="F258" s="7"/>
      <c r="J258" s="7"/>
      <c r="K258" s="7"/>
      <c r="U258" s="7"/>
      <c r="V258" s="7"/>
      <c r="Z258" s="7"/>
      <c r="AA258" s="7"/>
      <c r="AE258" s="7"/>
      <c r="AF258" s="7"/>
      <c r="AJ258" s="7"/>
      <c r="AK258" s="7"/>
      <c r="AO258" s="7"/>
      <c r="AP258" s="7"/>
    </row>
    <row r="259" spans="5:42">
      <c r="E259" s="7"/>
      <c r="F259" s="7"/>
      <c r="J259" s="7"/>
      <c r="K259" s="7"/>
      <c r="U259" s="7"/>
      <c r="V259" s="7"/>
      <c r="Z259" s="7"/>
      <c r="AA259" s="7"/>
      <c r="AE259" s="7"/>
      <c r="AF259" s="7"/>
      <c r="AJ259" s="7"/>
      <c r="AK259" s="7"/>
      <c r="AO259" s="7"/>
      <c r="AP259" s="7"/>
    </row>
    <row r="260" spans="5:42">
      <c r="E260" s="7"/>
      <c r="F260" s="7"/>
      <c r="J260" s="7"/>
      <c r="K260" s="7"/>
      <c r="U260" s="7"/>
      <c r="V260" s="7"/>
      <c r="Z260" s="7"/>
      <c r="AA260" s="7"/>
      <c r="AE260" s="7"/>
      <c r="AF260" s="7"/>
      <c r="AJ260" s="7"/>
      <c r="AK260" s="7"/>
      <c r="AO260" s="7"/>
      <c r="AP260" s="7"/>
    </row>
    <row r="261" spans="5:42">
      <c r="E261" s="7"/>
      <c r="F261" s="7"/>
      <c r="J261" s="7"/>
      <c r="K261" s="7"/>
      <c r="U261" s="7"/>
      <c r="V261" s="7"/>
      <c r="Z261" s="7"/>
      <c r="AA261" s="7"/>
      <c r="AE261" s="7"/>
      <c r="AF261" s="7"/>
      <c r="AJ261" s="7"/>
      <c r="AK261" s="7"/>
      <c r="AO261" s="7"/>
      <c r="AP261" s="7"/>
    </row>
    <row r="262" spans="5:42">
      <c r="E262" s="7"/>
      <c r="F262" s="7"/>
      <c r="J262" s="7"/>
      <c r="K262" s="7"/>
      <c r="U262" s="7"/>
      <c r="V262" s="7"/>
      <c r="Z262" s="7"/>
      <c r="AA262" s="7"/>
      <c r="AE262" s="7"/>
      <c r="AF262" s="7"/>
      <c r="AJ262" s="7"/>
      <c r="AK262" s="7"/>
      <c r="AO262" s="7"/>
      <c r="AP262" s="7"/>
    </row>
    <row r="263" spans="5:42">
      <c r="E263" s="7"/>
      <c r="F263" s="7"/>
      <c r="J263" s="7"/>
      <c r="K263" s="7"/>
      <c r="U263" s="7"/>
      <c r="V263" s="7"/>
      <c r="Z263" s="7"/>
      <c r="AA263" s="7"/>
      <c r="AE263" s="7"/>
      <c r="AF263" s="7"/>
      <c r="AJ263" s="7"/>
      <c r="AK263" s="7"/>
      <c r="AO263" s="7"/>
      <c r="AP263" s="7"/>
    </row>
    <row r="264" spans="5:42">
      <c r="E264" s="7"/>
      <c r="F264" s="7"/>
      <c r="J264" s="7"/>
      <c r="K264" s="7"/>
      <c r="U264" s="7"/>
      <c r="V264" s="7"/>
      <c r="Z264" s="7"/>
      <c r="AA264" s="7"/>
      <c r="AE264" s="7"/>
      <c r="AF264" s="7"/>
      <c r="AJ264" s="7"/>
      <c r="AK264" s="7"/>
      <c r="AO264" s="7"/>
      <c r="AP264" s="7"/>
    </row>
    <row r="265" spans="5:42">
      <c r="E265" s="7"/>
      <c r="F265" s="7"/>
      <c r="J265" s="7"/>
      <c r="K265" s="7"/>
      <c r="U265" s="7"/>
      <c r="V265" s="7"/>
      <c r="Z265" s="7"/>
      <c r="AA265" s="7"/>
      <c r="AE265" s="7"/>
      <c r="AF265" s="7"/>
      <c r="AJ265" s="7"/>
      <c r="AK265" s="7"/>
      <c r="AO265" s="7"/>
      <c r="AP265" s="7"/>
    </row>
    <row r="266" spans="5:42">
      <c r="E266" s="7"/>
      <c r="F266" s="7"/>
      <c r="J266" s="7"/>
      <c r="K266" s="7"/>
      <c r="U266" s="7"/>
      <c r="V266" s="7"/>
      <c r="Z266" s="7"/>
      <c r="AA266" s="7"/>
      <c r="AE266" s="7"/>
      <c r="AF266" s="7"/>
      <c r="AJ266" s="7"/>
      <c r="AK266" s="7"/>
      <c r="AO266" s="7"/>
      <c r="AP266" s="7"/>
    </row>
    <row r="267" spans="5:42">
      <c r="E267" s="7"/>
      <c r="F267" s="7"/>
      <c r="J267" s="7"/>
      <c r="K267" s="7"/>
      <c r="U267" s="7"/>
      <c r="V267" s="7"/>
      <c r="Z267" s="7"/>
      <c r="AA267" s="7"/>
      <c r="AE267" s="7"/>
      <c r="AF267" s="7"/>
      <c r="AJ267" s="7"/>
      <c r="AK267" s="7"/>
      <c r="AO267" s="7"/>
      <c r="AP267" s="7"/>
    </row>
    <row r="268" spans="5:42">
      <c r="E268" s="7"/>
      <c r="F268" s="7"/>
      <c r="J268" s="7"/>
      <c r="K268" s="7"/>
      <c r="U268" s="7"/>
      <c r="V268" s="7"/>
      <c r="Z268" s="7"/>
      <c r="AA268" s="7"/>
      <c r="AE268" s="7"/>
      <c r="AF268" s="7"/>
      <c r="AJ268" s="7"/>
      <c r="AK268" s="7"/>
      <c r="AO268" s="7"/>
      <c r="AP268" s="7"/>
    </row>
    <row r="269" spans="5:42">
      <c r="E269" s="7"/>
      <c r="F269" s="7"/>
      <c r="J269" s="7"/>
      <c r="K269" s="7"/>
      <c r="U269" s="7"/>
      <c r="V269" s="7"/>
      <c r="Z269" s="7"/>
      <c r="AA269" s="7"/>
      <c r="AE269" s="7"/>
      <c r="AF269" s="7"/>
      <c r="AJ269" s="7"/>
      <c r="AK269" s="7"/>
      <c r="AO269" s="7"/>
      <c r="AP269" s="7"/>
    </row>
    <row r="270" spans="5:42">
      <c r="E270" s="7"/>
      <c r="F270" s="7"/>
      <c r="J270" s="7"/>
      <c r="K270" s="7"/>
      <c r="U270" s="7"/>
      <c r="V270" s="7"/>
      <c r="Z270" s="7"/>
      <c r="AA270" s="7"/>
      <c r="AE270" s="7"/>
      <c r="AF270" s="7"/>
      <c r="AJ270" s="7"/>
      <c r="AK270" s="7"/>
      <c r="AO270" s="7"/>
      <c r="AP270" s="7"/>
    </row>
    <row r="271" spans="5:42">
      <c r="E271" s="7"/>
      <c r="F271" s="7"/>
      <c r="J271" s="7"/>
      <c r="K271" s="7"/>
      <c r="U271" s="7"/>
      <c r="V271" s="7"/>
      <c r="Z271" s="7"/>
      <c r="AA271" s="7"/>
      <c r="AE271" s="7"/>
      <c r="AF271" s="7"/>
      <c r="AJ271" s="7"/>
      <c r="AK271" s="7"/>
      <c r="AO271" s="7"/>
      <c r="AP271" s="7"/>
    </row>
    <row r="272" spans="5:42">
      <c r="E272" s="7"/>
      <c r="F272" s="7"/>
      <c r="J272" s="7"/>
      <c r="K272" s="7"/>
      <c r="U272" s="7"/>
      <c r="V272" s="7"/>
      <c r="Z272" s="7"/>
      <c r="AA272" s="7"/>
      <c r="AE272" s="7"/>
      <c r="AF272" s="7"/>
      <c r="AJ272" s="7"/>
      <c r="AK272" s="7"/>
      <c r="AO272" s="7"/>
      <c r="AP272" s="7"/>
    </row>
    <row r="273" spans="5:42">
      <c r="E273" s="7"/>
      <c r="F273" s="7"/>
      <c r="J273" s="7"/>
      <c r="K273" s="7"/>
      <c r="U273" s="7"/>
      <c r="V273" s="7"/>
      <c r="Z273" s="7"/>
      <c r="AA273" s="7"/>
      <c r="AE273" s="7"/>
      <c r="AF273" s="7"/>
      <c r="AJ273" s="7"/>
      <c r="AK273" s="7"/>
      <c r="AO273" s="7"/>
      <c r="AP273" s="7"/>
    </row>
    <row r="274" spans="5:42">
      <c r="E274" s="7"/>
      <c r="F274" s="7"/>
      <c r="J274" s="7"/>
      <c r="K274" s="7"/>
      <c r="U274" s="7"/>
      <c r="V274" s="7"/>
      <c r="Z274" s="7"/>
      <c r="AA274" s="7"/>
      <c r="AE274" s="7"/>
      <c r="AF274" s="7"/>
      <c r="AJ274" s="7"/>
      <c r="AK274" s="7"/>
      <c r="AO274" s="7"/>
      <c r="AP274" s="7"/>
    </row>
    <row r="275" spans="5:42">
      <c r="E275" s="7"/>
      <c r="F275" s="7"/>
      <c r="J275" s="7"/>
      <c r="K275" s="7"/>
      <c r="U275" s="7"/>
      <c r="V275" s="7"/>
      <c r="Z275" s="7"/>
      <c r="AA275" s="7"/>
      <c r="AE275" s="7"/>
      <c r="AF275" s="7"/>
      <c r="AJ275" s="7"/>
      <c r="AK275" s="7"/>
      <c r="AO275" s="7"/>
      <c r="AP275" s="7"/>
    </row>
    <row r="276" spans="5:42">
      <c r="E276" s="7"/>
      <c r="F276" s="7"/>
      <c r="J276" s="7"/>
      <c r="K276" s="7"/>
      <c r="U276" s="7"/>
      <c r="V276" s="7"/>
      <c r="Z276" s="7"/>
      <c r="AA276" s="7"/>
      <c r="AE276" s="7"/>
      <c r="AF276" s="7"/>
      <c r="AJ276" s="7"/>
      <c r="AK276" s="7"/>
      <c r="AO276" s="7"/>
      <c r="AP276" s="7"/>
    </row>
    <row r="277" spans="5:42">
      <c r="E277" s="7"/>
      <c r="F277" s="7"/>
      <c r="J277" s="7"/>
      <c r="K277" s="7"/>
      <c r="U277" s="7"/>
      <c r="V277" s="7"/>
      <c r="Z277" s="7"/>
      <c r="AA277" s="7"/>
      <c r="AE277" s="7"/>
      <c r="AF277" s="7"/>
      <c r="AJ277" s="7"/>
      <c r="AK277" s="7"/>
      <c r="AO277" s="7"/>
      <c r="AP277" s="7"/>
    </row>
    <row r="278" spans="5:42">
      <c r="E278" s="7"/>
      <c r="F278" s="7"/>
      <c r="J278" s="7"/>
      <c r="K278" s="7"/>
      <c r="U278" s="7"/>
      <c r="V278" s="7"/>
      <c r="Z278" s="7"/>
      <c r="AA278" s="7"/>
      <c r="AE278" s="7"/>
      <c r="AF278" s="7"/>
      <c r="AJ278" s="7"/>
      <c r="AK278" s="7"/>
      <c r="AO278" s="7"/>
      <c r="AP278" s="7"/>
    </row>
    <row r="279" spans="5:42">
      <c r="E279" s="7"/>
      <c r="F279" s="7"/>
      <c r="J279" s="7"/>
      <c r="K279" s="7"/>
      <c r="U279" s="7"/>
      <c r="V279" s="7"/>
      <c r="Z279" s="7"/>
      <c r="AA279" s="7"/>
      <c r="AE279" s="7"/>
      <c r="AF279" s="7"/>
      <c r="AJ279" s="7"/>
      <c r="AK279" s="7"/>
      <c r="AO279" s="7"/>
      <c r="AP279" s="7"/>
    </row>
    <row r="280" spans="5:42">
      <c r="E280" s="7"/>
      <c r="F280" s="7"/>
      <c r="J280" s="7"/>
      <c r="K280" s="7"/>
      <c r="U280" s="7"/>
      <c r="V280" s="7"/>
      <c r="Z280" s="7"/>
      <c r="AA280" s="7"/>
      <c r="AE280" s="7"/>
      <c r="AF280" s="7"/>
      <c r="AJ280" s="7"/>
      <c r="AK280" s="7"/>
      <c r="AO280" s="7"/>
      <c r="AP280" s="7"/>
    </row>
    <row r="281" spans="5:42">
      <c r="E281" s="7"/>
      <c r="F281" s="7"/>
      <c r="J281" s="7"/>
      <c r="K281" s="7"/>
      <c r="U281" s="7"/>
      <c r="V281" s="7"/>
      <c r="Z281" s="7"/>
      <c r="AA281" s="7"/>
      <c r="AE281" s="7"/>
      <c r="AF281" s="7"/>
      <c r="AJ281" s="7"/>
      <c r="AK281" s="7"/>
      <c r="AO281" s="7"/>
      <c r="AP281" s="7"/>
    </row>
    <row r="282" spans="5:42">
      <c r="E282" s="7"/>
      <c r="F282" s="7"/>
      <c r="J282" s="7"/>
      <c r="K282" s="7"/>
      <c r="U282" s="7"/>
      <c r="V282" s="7"/>
      <c r="Z282" s="7"/>
      <c r="AA282" s="7"/>
      <c r="AE282" s="7"/>
      <c r="AF282" s="7"/>
      <c r="AJ282" s="7"/>
      <c r="AK282" s="7"/>
      <c r="AO282" s="7"/>
      <c r="AP282" s="7"/>
    </row>
    <row r="283" spans="5:42">
      <c r="E283" s="7"/>
      <c r="F283" s="7"/>
      <c r="J283" s="7"/>
      <c r="K283" s="7"/>
      <c r="U283" s="7"/>
      <c r="V283" s="7"/>
      <c r="Z283" s="7"/>
      <c r="AA283" s="7"/>
      <c r="AE283" s="7"/>
      <c r="AF283" s="7"/>
      <c r="AJ283" s="7"/>
      <c r="AK283" s="7"/>
      <c r="AO283" s="7"/>
      <c r="AP283" s="7"/>
    </row>
    <row r="284" spans="5:42">
      <c r="E284" s="7"/>
      <c r="F284" s="7"/>
      <c r="J284" s="7"/>
      <c r="K284" s="7"/>
      <c r="U284" s="7"/>
      <c r="V284" s="7"/>
      <c r="Z284" s="7"/>
      <c r="AA284" s="7"/>
      <c r="AE284" s="7"/>
      <c r="AF284" s="7"/>
      <c r="AJ284" s="7"/>
      <c r="AK284" s="7"/>
      <c r="AO284" s="7"/>
      <c r="AP284" s="7"/>
    </row>
    <row r="285" spans="5:42">
      <c r="E285" s="7"/>
      <c r="F285" s="7"/>
      <c r="J285" s="7"/>
      <c r="K285" s="7"/>
      <c r="U285" s="7"/>
      <c r="V285" s="7"/>
      <c r="Z285" s="7"/>
      <c r="AA285" s="7"/>
      <c r="AE285" s="7"/>
      <c r="AF285" s="7"/>
      <c r="AJ285" s="7"/>
      <c r="AK285" s="7"/>
      <c r="AO285" s="7"/>
      <c r="AP285" s="7"/>
    </row>
    <row r="286" spans="5:42">
      <c r="E286" s="7"/>
      <c r="F286" s="7"/>
      <c r="J286" s="7"/>
      <c r="K286" s="7"/>
      <c r="U286" s="7"/>
      <c r="V286" s="7"/>
      <c r="Z286" s="7"/>
      <c r="AA286" s="7"/>
      <c r="AE286" s="7"/>
      <c r="AF286" s="7"/>
      <c r="AJ286" s="7"/>
      <c r="AK286" s="7"/>
      <c r="AO286" s="7"/>
      <c r="AP286" s="7"/>
    </row>
    <row r="287" spans="5:42">
      <c r="E287" s="7"/>
      <c r="F287" s="7"/>
      <c r="J287" s="7"/>
      <c r="K287" s="7"/>
      <c r="U287" s="7"/>
      <c r="V287" s="7"/>
      <c r="Z287" s="7"/>
      <c r="AA287" s="7"/>
      <c r="AE287" s="7"/>
      <c r="AF287" s="7"/>
      <c r="AJ287" s="7"/>
      <c r="AK287" s="7"/>
      <c r="AO287" s="7"/>
      <c r="AP287" s="7"/>
    </row>
    <row r="288" spans="5:42">
      <c r="E288" s="7"/>
      <c r="F288" s="7"/>
      <c r="J288" s="7"/>
      <c r="K288" s="7"/>
      <c r="U288" s="7"/>
      <c r="V288" s="7"/>
      <c r="Z288" s="7"/>
      <c r="AA288" s="7"/>
      <c r="AE288" s="7"/>
      <c r="AF288" s="7"/>
      <c r="AJ288" s="7"/>
      <c r="AK288" s="7"/>
      <c r="AO288" s="7"/>
      <c r="AP288" s="7"/>
    </row>
    <row r="289" spans="5:42">
      <c r="E289" s="7"/>
      <c r="F289" s="7"/>
      <c r="J289" s="7"/>
      <c r="K289" s="7"/>
      <c r="U289" s="7"/>
      <c r="V289" s="7"/>
      <c r="Z289" s="7"/>
      <c r="AA289" s="7"/>
      <c r="AE289" s="7"/>
      <c r="AF289" s="7"/>
      <c r="AJ289" s="7"/>
      <c r="AK289" s="7"/>
      <c r="AO289" s="7"/>
      <c r="AP289" s="7"/>
    </row>
    <row r="290" spans="5:42">
      <c r="E290" s="7"/>
      <c r="F290" s="7"/>
      <c r="J290" s="7"/>
      <c r="K290" s="7"/>
      <c r="U290" s="7"/>
      <c r="V290" s="7"/>
      <c r="Z290" s="7"/>
      <c r="AA290" s="7"/>
      <c r="AE290" s="7"/>
      <c r="AF290" s="7"/>
      <c r="AJ290" s="7"/>
      <c r="AK290" s="7"/>
      <c r="AO290" s="7"/>
      <c r="AP290" s="7"/>
    </row>
    <row r="291" spans="5:42">
      <c r="E291" s="7"/>
      <c r="F291" s="7"/>
      <c r="J291" s="7"/>
      <c r="K291" s="7"/>
      <c r="U291" s="7"/>
      <c r="V291" s="7"/>
      <c r="Z291" s="7"/>
      <c r="AA291" s="7"/>
      <c r="AE291" s="7"/>
      <c r="AF291" s="7"/>
      <c r="AJ291" s="7"/>
      <c r="AK291" s="7"/>
      <c r="AO291" s="7"/>
      <c r="AP291" s="7"/>
    </row>
    <row r="292" spans="5:42">
      <c r="E292" s="7"/>
      <c r="F292" s="7"/>
      <c r="J292" s="7"/>
      <c r="K292" s="7"/>
      <c r="U292" s="7"/>
      <c r="V292" s="7"/>
      <c r="Z292" s="7"/>
      <c r="AA292" s="7"/>
      <c r="AE292" s="7"/>
      <c r="AF292" s="7"/>
      <c r="AJ292" s="7"/>
      <c r="AK292" s="7"/>
      <c r="AO292" s="7"/>
      <c r="AP292" s="7"/>
    </row>
    <row r="293" spans="5:42">
      <c r="E293" s="7"/>
      <c r="F293" s="7"/>
      <c r="J293" s="7"/>
      <c r="K293" s="7"/>
      <c r="U293" s="7"/>
      <c r="V293" s="7"/>
      <c r="Z293" s="7"/>
      <c r="AA293" s="7"/>
      <c r="AE293" s="7"/>
      <c r="AF293" s="7"/>
      <c r="AJ293" s="7"/>
      <c r="AK293" s="7"/>
      <c r="AO293" s="7"/>
      <c r="AP293" s="7"/>
    </row>
    <row r="294" spans="5:42">
      <c r="E294" s="7"/>
      <c r="F294" s="7"/>
      <c r="J294" s="7"/>
      <c r="K294" s="7"/>
      <c r="U294" s="7"/>
      <c r="V294" s="7"/>
      <c r="Z294" s="7"/>
      <c r="AA294" s="7"/>
      <c r="AE294" s="7"/>
      <c r="AF294" s="7"/>
      <c r="AJ294" s="7"/>
      <c r="AK294" s="7"/>
      <c r="AO294" s="7"/>
      <c r="AP294" s="7"/>
    </row>
    <row r="295" spans="5:42">
      <c r="E295" s="7"/>
      <c r="F295" s="7"/>
      <c r="J295" s="7"/>
      <c r="K295" s="7"/>
      <c r="U295" s="7"/>
      <c r="V295" s="7"/>
      <c r="Z295" s="7"/>
      <c r="AA295" s="7"/>
      <c r="AE295" s="7"/>
      <c r="AF295" s="7"/>
      <c r="AJ295" s="7"/>
      <c r="AK295" s="7"/>
      <c r="AO295" s="7"/>
      <c r="AP295" s="7"/>
    </row>
    <row r="296" spans="5:42">
      <c r="E296" s="7"/>
      <c r="F296" s="7"/>
      <c r="J296" s="7"/>
      <c r="K296" s="7"/>
      <c r="U296" s="7"/>
      <c r="V296" s="7"/>
      <c r="Z296" s="7"/>
      <c r="AA296" s="7"/>
      <c r="AE296" s="7"/>
      <c r="AF296" s="7"/>
      <c r="AJ296" s="7"/>
      <c r="AK296" s="7"/>
      <c r="AO296" s="7"/>
      <c r="AP296" s="7"/>
    </row>
    <row r="297" spans="5:42">
      <c r="E297" s="7"/>
      <c r="F297" s="7"/>
      <c r="J297" s="7"/>
      <c r="K297" s="7"/>
      <c r="U297" s="7"/>
      <c r="V297" s="7"/>
      <c r="Z297" s="7"/>
      <c r="AA297" s="7"/>
      <c r="AE297" s="7"/>
      <c r="AF297" s="7"/>
      <c r="AJ297" s="7"/>
      <c r="AK297" s="7"/>
      <c r="AO297" s="7"/>
      <c r="AP297" s="7"/>
    </row>
    <row r="298" spans="5:42">
      <c r="E298" s="7"/>
      <c r="F298" s="7"/>
      <c r="J298" s="7"/>
      <c r="K298" s="7"/>
      <c r="U298" s="7"/>
      <c r="V298" s="7"/>
      <c r="Z298" s="7"/>
      <c r="AA298" s="7"/>
      <c r="AE298" s="7"/>
      <c r="AF298" s="7"/>
      <c r="AJ298" s="7"/>
      <c r="AK298" s="7"/>
      <c r="AO298" s="7"/>
      <c r="AP298" s="7"/>
    </row>
    <row r="299" spans="5:42">
      <c r="E299" s="7"/>
      <c r="F299" s="7"/>
      <c r="J299" s="7"/>
      <c r="K299" s="7"/>
      <c r="U299" s="7"/>
      <c r="V299" s="7"/>
      <c r="Z299" s="7"/>
      <c r="AA299" s="7"/>
      <c r="AE299" s="7"/>
      <c r="AF299" s="7"/>
      <c r="AJ299" s="7"/>
      <c r="AK299" s="7"/>
      <c r="AO299" s="7"/>
      <c r="AP299" s="7"/>
    </row>
    <row r="300" spans="5:42">
      <c r="E300" s="7"/>
      <c r="F300" s="7"/>
      <c r="J300" s="7"/>
      <c r="K300" s="7"/>
      <c r="U300" s="7"/>
      <c r="V300" s="7"/>
      <c r="Z300" s="7"/>
      <c r="AA300" s="7"/>
      <c r="AE300" s="7"/>
      <c r="AF300" s="7"/>
      <c r="AJ300" s="7"/>
      <c r="AK300" s="7"/>
      <c r="AO300" s="7"/>
      <c r="AP300" s="7"/>
    </row>
    <row r="301" spans="5:42">
      <c r="E301" s="7"/>
      <c r="F301" s="7"/>
      <c r="J301" s="7"/>
      <c r="K301" s="7"/>
      <c r="U301" s="7"/>
      <c r="V301" s="7"/>
      <c r="Z301" s="7"/>
      <c r="AA301" s="7"/>
      <c r="AE301" s="7"/>
      <c r="AF301" s="7"/>
      <c r="AJ301" s="7"/>
      <c r="AK301" s="7"/>
      <c r="AO301" s="7"/>
      <c r="AP301" s="7"/>
    </row>
    <row r="302" spans="5:42">
      <c r="E302" s="7"/>
      <c r="F302" s="7"/>
      <c r="J302" s="7"/>
      <c r="K302" s="7"/>
      <c r="U302" s="7"/>
      <c r="V302" s="7"/>
      <c r="Z302" s="7"/>
      <c r="AA302" s="7"/>
      <c r="AE302" s="7"/>
      <c r="AF302" s="7"/>
      <c r="AJ302" s="7"/>
      <c r="AK302" s="7"/>
      <c r="AO302" s="7"/>
      <c r="AP302" s="7"/>
    </row>
    <row r="303" spans="5:42">
      <c r="E303" s="7"/>
      <c r="F303" s="7"/>
      <c r="J303" s="7"/>
      <c r="K303" s="7"/>
      <c r="U303" s="7"/>
      <c r="V303" s="7"/>
      <c r="Z303" s="7"/>
      <c r="AA303" s="7"/>
      <c r="AE303" s="7"/>
      <c r="AF303" s="7"/>
      <c r="AJ303" s="7"/>
      <c r="AK303" s="7"/>
      <c r="AO303" s="7"/>
      <c r="AP303" s="7"/>
    </row>
    <row r="304" spans="5:42">
      <c r="E304" s="7"/>
      <c r="F304" s="7"/>
      <c r="J304" s="7"/>
      <c r="K304" s="7"/>
      <c r="U304" s="7"/>
      <c r="V304" s="7"/>
      <c r="Z304" s="7"/>
      <c r="AA304" s="7"/>
      <c r="AE304" s="7"/>
      <c r="AF304" s="7"/>
      <c r="AJ304" s="7"/>
      <c r="AK304" s="7"/>
      <c r="AO304" s="7"/>
      <c r="AP304" s="7"/>
    </row>
    <row r="305" spans="5:42">
      <c r="E305" s="7"/>
      <c r="F305" s="7"/>
      <c r="J305" s="7"/>
      <c r="K305" s="7"/>
      <c r="U305" s="7"/>
      <c r="V305" s="7"/>
      <c r="Z305" s="7"/>
      <c r="AA305" s="7"/>
      <c r="AE305" s="7"/>
      <c r="AF305" s="7"/>
      <c r="AJ305" s="7"/>
      <c r="AK305" s="7"/>
      <c r="AO305" s="7"/>
      <c r="AP305" s="7"/>
    </row>
    <row r="306" spans="5:42">
      <c r="E306" s="7"/>
      <c r="F306" s="7"/>
      <c r="J306" s="7"/>
      <c r="K306" s="7"/>
      <c r="U306" s="7"/>
      <c r="V306" s="7"/>
      <c r="Z306" s="7"/>
      <c r="AA306" s="7"/>
      <c r="AE306" s="7"/>
      <c r="AF306" s="7"/>
      <c r="AJ306" s="7"/>
      <c r="AK306" s="7"/>
      <c r="AO306" s="7"/>
      <c r="AP306" s="7"/>
    </row>
    <row r="307" spans="5:42">
      <c r="E307" s="7"/>
      <c r="F307" s="7"/>
      <c r="J307" s="7"/>
      <c r="K307" s="7"/>
      <c r="U307" s="7"/>
      <c r="V307" s="7"/>
      <c r="Z307" s="7"/>
      <c r="AA307" s="7"/>
      <c r="AE307" s="7"/>
      <c r="AF307" s="7"/>
      <c r="AJ307" s="7"/>
      <c r="AK307" s="7"/>
      <c r="AO307" s="7"/>
      <c r="AP307" s="7"/>
    </row>
    <row r="308" spans="5:42">
      <c r="E308" s="7"/>
      <c r="F308" s="7"/>
      <c r="J308" s="7"/>
      <c r="K308" s="7"/>
      <c r="U308" s="7"/>
      <c r="V308" s="7"/>
      <c r="Z308" s="7"/>
      <c r="AA308" s="7"/>
      <c r="AE308" s="7"/>
      <c r="AF308" s="7"/>
      <c r="AJ308" s="7"/>
      <c r="AK308" s="7"/>
      <c r="AO308" s="7"/>
      <c r="AP308" s="7"/>
    </row>
    <row r="309" spans="5:42">
      <c r="E309" s="7"/>
      <c r="F309" s="7"/>
      <c r="J309" s="7"/>
      <c r="K309" s="7"/>
      <c r="U309" s="7"/>
      <c r="V309" s="7"/>
      <c r="Z309" s="7"/>
      <c r="AA309" s="7"/>
      <c r="AE309" s="7"/>
      <c r="AF309" s="7"/>
      <c r="AJ309" s="7"/>
      <c r="AK309" s="7"/>
      <c r="AO309" s="7"/>
      <c r="AP309" s="7"/>
    </row>
    <row r="310" spans="5:42">
      <c r="E310" s="7"/>
      <c r="F310" s="7"/>
      <c r="J310" s="7"/>
      <c r="K310" s="7"/>
      <c r="U310" s="7"/>
      <c r="V310" s="7"/>
      <c r="Z310" s="7"/>
      <c r="AA310" s="7"/>
      <c r="AE310" s="7"/>
      <c r="AF310" s="7"/>
      <c r="AJ310" s="7"/>
      <c r="AK310" s="7"/>
      <c r="AO310" s="7"/>
      <c r="AP310" s="7"/>
    </row>
    <row r="311" spans="5:42">
      <c r="E311" s="7"/>
      <c r="F311" s="7"/>
      <c r="J311" s="7"/>
      <c r="K311" s="7"/>
      <c r="U311" s="7"/>
      <c r="V311" s="7"/>
      <c r="Z311" s="7"/>
      <c r="AA311" s="7"/>
      <c r="AE311" s="7"/>
      <c r="AF311" s="7"/>
      <c r="AJ311" s="7"/>
      <c r="AK311" s="7"/>
      <c r="AO311" s="7"/>
      <c r="AP311" s="7"/>
    </row>
    <row r="312" spans="5:42">
      <c r="E312" s="7"/>
      <c r="F312" s="7"/>
      <c r="J312" s="7"/>
      <c r="K312" s="7"/>
      <c r="U312" s="7"/>
      <c r="V312" s="7"/>
      <c r="Z312" s="7"/>
      <c r="AA312" s="7"/>
      <c r="AE312" s="7"/>
      <c r="AF312" s="7"/>
      <c r="AJ312" s="7"/>
      <c r="AK312" s="7"/>
      <c r="AO312" s="7"/>
      <c r="AP312" s="7"/>
    </row>
    <row r="313" spans="5:42">
      <c r="E313" s="7"/>
      <c r="F313" s="7"/>
      <c r="J313" s="7"/>
      <c r="K313" s="7"/>
      <c r="U313" s="7"/>
      <c r="V313" s="7"/>
      <c r="Z313" s="7"/>
      <c r="AA313" s="7"/>
      <c r="AE313" s="7"/>
      <c r="AF313" s="7"/>
      <c r="AJ313" s="7"/>
      <c r="AK313" s="7"/>
      <c r="AO313" s="7"/>
      <c r="AP313" s="7"/>
    </row>
    <row r="314" spans="5:42">
      <c r="E314" s="7"/>
      <c r="F314" s="7"/>
      <c r="J314" s="7"/>
      <c r="K314" s="7"/>
      <c r="U314" s="7"/>
      <c r="V314" s="7"/>
      <c r="Z314" s="7"/>
      <c r="AA314" s="7"/>
      <c r="AE314" s="7"/>
      <c r="AF314" s="7"/>
      <c r="AJ314" s="7"/>
      <c r="AK314" s="7"/>
      <c r="AO314" s="7"/>
      <c r="AP314" s="7"/>
    </row>
    <row r="315" spans="5:42">
      <c r="E315" s="7"/>
      <c r="F315" s="7"/>
      <c r="J315" s="7"/>
      <c r="K315" s="7"/>
      <c r="U315" s="7"/>
      <c r="V315" s="7"/>
      <c r="Z315" s="7"/>
      <c r="AA315" s="7"/>
      <c r="AE315" s="7"/>
      <c r="AF315" s="7"/>
      <c r="AJ315" s="7"/>
      <c r="AK315" s="7"/>
      <c r="AO315" s="7"/>
      <c r="AP315" s="7"/>
    </row>
    <row r="316" spans="5:42">
      <c r="E316" s="7"/>
      <c r="F316" s="7"/>
      <c r="J316" s="7"/>
      <c r="K316" s="7"/>
      <c r="U316" s="7"/>
      <c r="V316" s="7"/>
      <c r="Z316" s="7"/>
      <c r="AA316" s="7"/>
      <c r="AE316" s="7"/>
      <c r="AF316" s="7"/>
      <c r="AJ316" s="7"/>
      <c r="AK316" s="7"/>
      <c r="AO316" s="7"/>
      <c r="AP316" s="7"/>
    </row>
    <row r="317" spans="5:42">
      <c r="E317" s="7"/>
      <c r="F317" s="7"/>
      <c r="J317" s="7"/>
      <c r="K317" s="7"/>
      <c r="U317" s="7"/>
      <c r="V317" s="7"/>
      <c r="Z317" s="7"/>
      <c r="AA317" s="7"/>
      <c r="AE317" s="7"/>
      <c r="AF317" s="7"/>
      <c r="AJ317" s="7"/>
      <c r="AK317" s="7"/>
      <c r="AO317" s="7"/>
      <c r="AP317" s="7"/>
    </row>
    <row r="318" spans="5:42">
      <c r="E318" s="7"/>
      <c r="F318" s="7"/>
      <c r="J318" s="7"/>
      <c r="K318" s="7"/>
      <c r="U318" s="7"/>
      <c r="V318" s="7"/>
      <c r="Z318" s="7"/>
      <c r="AA318" s="7"/>
      <c r="AE318" s="7"/>
      <c r="AF318" s="7"/>
      <c r="AJ318" s="7"/>
      <c r="AK318" s="7"/>
      <c r="AO318" s="7"/>
      <c r="AP318" s="7"/>
    </row>
    <row r="319" spans="5:42">
      <c r="E319" s="7"/>
      <c r="F319" s="7"/>
      <c r="J319" s="7"/>
      <c r="K319" s="7"/>
      <c r="U319" s="7"/>
      <c r="V319" s="7"/>
      <c r="Z319" s="7"/>
      <c r="AA319" s="7"/>
      <c r="AE319" s="7"/>
      <c r="AF319" s="7"/>
      <c r="AJ319" s="7"/>
      <c r="AK319" s="7"/>
      <c r="AO319" s="7"/>
      <c r="AP319" s="7"/>
    </row>
    <row r="320" spans="5:42">
      <c r="E320" s="7"/>
      <c r="F320" s="7"/>
      <c r="J320" s="7"/>
      <c r="K320" s="7"/>
      <c r="U320" s="7"/>
      <c r="V320" s="7"/>
      <c r="Z320" s="7"/>
      <c r="AA320" s="7"/>
      <c r="AE320" s="7"/>
      <c r="AF320" s="7"/>
      <c r="AJ320" s="7"/>
      <c r="AK320" s="7"/>
      <c r="AO320" s="7"/>
      <c r="AP320" s="7"/>
    </row>
    <row r="321" spans="5:42">
      <c r="E321" s="7"/>
      <c r="F321" s="7"/>
      <c r="J321" s="7"/>
      <c r="K321" s="7"/>
      <c r="U321" s="7"/>
      <c r="V321" s="7"/>
      <c r="Z321" s="7"/>
      <c r="AA321" s="7"/>
      <c r="AE321" s="7"/>
      <c r="AF321" s="7"/>
      <c r="AJ321" s="7"/>
      <c r="AK321" s="7"/>
      <c r="AO321" s="7"/>
      <c r="AP321" s="7"/>
    </row>
    <row r="322" spans="5:42">
      <c r="E322" s="7"/>
      <c r="F322" s="7"/>
      <c r="J322" s="7"/>
      <c r="K322" s="7"/>
      <c r="U322" s="7"/>
      <c r="V322" s="7"/>
      <c r="Z322" s="7"/>
      <c r="AA322" s="7"/>
      <c r="AE322" s="7"/>
      <c r="AF322" s="7"/>
      <c r="AJ322" s="7"/>
      <c r="AK322" s="7"/>
      <c r="AO322" s="7"/>
      <c r="AP322" s="7"/>
    </row>
    <row r="323" spans="5:42">
      <c r="E323" s="7"/>
      <c r="F323" s="7"/>
      <c r="J323" s="7"/>
      <c r="K323" s="7"/>
      <c r="U323" s="7"/>
      <c r="V323" s="7"/>
      <c r="Z323" s="7"/>
      <c r="AA323" s="7"/>
      <c r="AE323" s="7"/>
      <c r="AF323" s="7"/>
      <c r="AJ323" s="7"/>
      <c r="AK323" s="7"/>
      <c r="AO323" s="7"/>
      <c r="AP323" s="7"/>
    </row>
    <row r="324" spans="5:42">
      <c r="E324" s="7"/>
      <c r="F324" s="7"/>
      <c r="J324" s="7"/>
      <c r="K324" s="7"/>
      <c r="U324" s="7"/>
      <c r="V324" s="7"/>
      <c r="Z324" s="7"/>
      <c r="AA324" s="7"/>
      <c r="AE324" s="7"/>
      <c r="AF324" s="7"/>
      <c r="AJ324" s="7"/>
      <c r="AK324" s="7"/>
      <c r="AO324" s="7"/>
      <c r="AP324" s="7"/>
    </row>
    <row r="325" spans="5:42">
      <c r="E325" s="7"/>
      <c r="F325" s="7"/>
      <c r="J325" s="7"/>
      <c r="K325" s="7"/>
      <c r="U325" s="7"/>
      <c r="V325" s="7"/>
      <c r="Z325" s="7"/>
      <c r="AA325" s="7"/>
      <c r="AE325" s="7"/>
      <c r="AF325" s="7"/>
      <c r="AJ325" s="7"/>
      <c r="AK325" s="7"/>
      <c r="AO325" s="7"/>
      <c r="AP325" s="7"/>
    </row>
    <row r="326" spans="5:42">
      <c r="E326" s="7"/>
      <c r="F326" s="7"/>
      <c r="J326" s="7"/>
      <c r="K326" s="7"/>
      <c r="U326" s="7"/>
      <c r="V326" s="7"/>
      <c r="Z326" s="7"/>
      <c r="AA326" s="7"/>
      <c r="AE326" s="7"/>
      <c r="AF326" s="7"/>
      <c r="AJ326" s="7"/>
      <c r="AK326" s="7"/>
      <c r="AO326" s="7"/>
      <c r="AP326" s="7"/>
    </row>
    <row r="327" spans="5:42">
      <c r="E327" s="7"/>
      <c r="F327" s="7"/>
      <c r="J327" s="7"/>
      <c r="K327" s="7"/>
      <c r="U327" s="7"/>
      <c r="V327" s="7"/>
      <c r="Z327" s="7"/>
      <c r="AA327" s="7"/>
      <c r="AE327" s="7"/>
      <c r="AF327" s="7"/>
      <c r="AJ327" s="7"/>
      <c r="AK327" s="7"/>
      <c r="AO327" s="7"/>
      <c r="AP327" s="7"/>
    </row>
    <row r="328" spans="5:42">
      <c r="E328" s="7"/>
      <c r="F328" s="7"/>
      <c r="J328" s="7"/>
      <c r="K328" s="7"/>
      <c r="U328" s="7"/>
      <c r="V328" s="7"/>
      <c r="Z328" s="7"/>
      <c r="AA328" s="7"/>
      <c r="AE328" s="7"/>
      <c r="AF328" s="7"/>
      <c r="AJ328" s="7"/>
      <c r="AK328" s="7"/>
      <c r="AO328" s="7"/>
      <c r="AP328" s="7"/>
    </row>
    <row r="329" spans="5:42">
      <c r="E329" s="7"/>
      <c r="F329" s="7"/>
      <c r="J329" s="7"/>
      <c r="K329" s="7"/>
      <c r="U329" s="7"/>
      <c r="V329" s="7"/>
      <c r="Z329" s="7"/>
      <c r="AA329" s="7"/>
      <c r="AE329" s="7"/>
      <c r="AF329" s="7"/>
      <c r="AJ329" s="7"/>
      <c r="AK329" s="7"/>
      <c r="AO329" s="7"/>
      <c r="AP329" s="7"/>
    </row>
    <row r="330" spans="5:42">
      <c r="E330" s="7"/>
      <c r="F330" s="7"/>
      <c r="J330" s="7"/>
      <c r="K330" s="7"/>
      <c r="U330" s="7"/>
      <c r="V330" s="7"/>
      <c r="Z330" s="7"/>
      <c r="AA330" s="7"/>
      <c r="AE330" s="7"/>
      <c r="AF330" s="7"/>
      <c r="AJ330" s="7"/>
      <c r="AK330" s="7"/>
      <c r="AO330" s="7"/>
      <c r="AP330" s="7"/>
    </row>
    <row r="331" spans="5:42">
      <c r="E331" s="7"/>
      <c r="F331" s="7"/>
      <c r="J331" s="7"/>
      <c r="K331" s="7"/>
      <c r="U331" s="7"/>
      <c r="V331" s="7"/>
      <c r="Z331" s="7"/>
      <c r="AA331" s="7"/>
      <c r="AE331" s="7"/>
      <c r="AF331" s="7"/>
      <c r="AJ331" s="7"/>
      <c r="AK331" s="7"/>
      <c r="AO331" s="7"/>
      <c r="AP331" s="7"/>
    </row>
    <row r="332" spans="5:42">
      <c r="E332" s="7"/>
      <c r="F332" s="7"/>
      <c r="J332" s="7"/>
      <c r="K332" s="7"/>
      <c r="U332" s="7"/>
      <c r="V332" s="7"/>
      <c r="Z332" s="7"/>
      <c r="AA332" s="7"/>
      <c r="AE332" s="7"/>
      <c r="AF332" s="7"/>
      <c r="AJ332" s="7"/>
      <c r="AK332" s="7"/>
      <c r="AO332" s="7"/>
      <c r="AP332" s="7"/>
    </row>
    <row r="333" spans="5:42">
      <c r="E333" s="7"/>
      <c r="F333" s="7"/>
      <c r="J333" s="7"/>
      <c r="K333" s="7"/>
      <c r="U333" s="7"/>
      <c r="V333" s="7"/>
      <c r="Z333" s="7"/>
      <c r="AA333" s="7"/>
      <c r="AE333" s="7"/>
      <c r="AF333" s="7"/>
      <c r="AJ333" s="7"/>
      <c r="AK333" s="7"/>
      <c r="AO333" s="7"/>
      <c r="AP333" s="7"/>
    </row>
    <row r="334" spans="5:42">
      <c r="E334" s="7"/>
      <c r="F334" s="7"/>
      <c r="J334" s="7"/>
      <c r="K334" s="7"/>
      <c r="U334" s="7"/>
      <c r="V334" s="7"/>
      <c r="Z334" s="7"/>
      <c r="AA334" s="7"/>
      <c r="AE334" s="7"/>
      <c r="AF334" s="7"/>
      <c r="AJ334" s="7"/>
      <c r="AK334" s="7"/>
      <c r="AO334" s="7"/>
      <c r="AP334" s="7"/>
    </row>
    <row r="335" spans="5:42">
      <c r="E335" s="7"/>
      <c r="F335" s="7"/>
      <c r="J335" s="7"/>
      <c r="K335" s="7"/>
      <c r="U335" s="7"/>
      <c r="V335" s="7"/>
      <c r="Z335" s="7"/>
      <c r="AA335" s="7"/>
      <c r="AE335" s="7"/>
      <c r="AF335" s="7"/>
      <c r="AJ335" s="7"/>
      <c r="AK335" s="7"/>
      <c r="AO335" s="7"/>
      <c r="AP335" s="7"/>
    </row>
    <row r="336" spans="5:42">
      <c r="E336" s="7"/>
      <c r="F336" s="7"/>
      <c r="J336" s="7"/>
      <c r="K336" s="7"/>
      <c r="U336" s="7"/>
      <c r="V336" s="7"/>
      <c r="Z336" s="7"/>
      <c r="AA336" s="7"/>
      <c r="AE336" s="7"/>
      <c r="AF336" s="7"/>
      <c r="AJ336" s="7"/>
      <c r="AK336" s="7"/>
      <c r="AO336" s="7"/>
      <c r="AP336" s="7"/>
    </row>
    <row r="337" spans="5:42">
      <c r="E337" s="7"/>
      <c r="F337" s="7"/>
      <c r="J337" s="7"/>
      <c r="K337" s="7"/>
      <c r="U337" s="7"/>
      <c r="V337" s="7"/>
      <c r="Z337" s="7"/>
      <c r="AA337" s="7"/>
      <c r="AE337" s="7"/>
      <c r="AF337" s="7"/>
      <c r="AJ337" s="7"/>
      <c r="AK337" s="7"/>
      <c r="AO337" s="7"/>
      <c r="AP337" s="7"/>
    </row>
    <row r="338" spans="5:42">
      <c r="E338" s="7"/>
      <c r="F338" s="7"/>
      <c r="J338" s="7"/>
      <c r="K338" s="7"/>
      <c r="U338" s="7"/>
      <c r="V338" s="7"/>
      <c r="Z338" s="7"/>
      <c r="AA338" s="7"/>
      <c r="AE338" s="7"/>
      <c r="AF338" s="7"/>
      <c r="AJ338" s="7"/>
      <c r="AK338" s="7"/>
      <c r="AO338" s="7"/>
      <c r="AP338" s="7"/>
    </row>
    <row r="339" spans="5:42">
      <c r="E339" s="7"/>
      <c r="F339" s="7"/>
      <c r="J339" s="7"/>
      <c r="K339" s="7"/>
      <c r="U339" s="7"/>
      <c r="V339" s="7"/>
      <c r="Z339" s="7"/>
      <c r="AA339" s="7"/>
      <c r="AE339" s="7"/>
      <c r="AF339" s="7"/>
      <c r="AJ339" s="7"/>
      <c r="AK339" s="7"/>
      <c r="AO339" s="7"/>
      <c r="AP339" s="7"/>
    </row>
    <row r="340" spans="5:42">
      <c r="E340" s="7"/>
      <c r="F340" s="7"/>
      <c r="J340" s="7"/>
      <c r="K340" s="7"/>
      <c r="U340" s="7"/>
      <c r="V340" s="7"/>
      <c r="Z340" s="7"/>
      <c r="AA340" s="7"/>
      <c r="AE340" s="7"/>
      <c r="AF340" s="7"/>
      <c r="AJ340" s="7"/>
      <c r="AK340" s="7"/>
      <c r="AO340" s="7"/>
      <c r="AP340" s="7"/>
    </row>
    <row r="341" spans="5:42">
      <c r="E341" s="7"/>
      <c r="F341" s="7"/>
      <c r="J341" s="7"/>
      <c r="K341" s="7"/>
      <c r="U341" s="7"/>
      <c r="V341" s="7"/>
      <c r="Z341" s="7"/>
      <c r="AA341" s="7"/>
      <c r="AE341" s="7"/>
      <c r="AF341" s="7"/>
      <c r="AJ341" s="7"/>
      <c r="AK341" s="7"/>
      <c r="AO341" s="7"/>
      <c r="AP341" s="7"/>
    </row>
    <row r="342" spans="5:42">
      <c r="E342" s="7"/>
      <c r="F342" s="7"/>
      <c r="J342" s="7"/>
      <c r="K342" s="7"/>
      <c r="U342" s="7"/>
      <c r="V342" s="7"/>
      <c r="Z342" s="7"/>
      <c r="AA342" s="7"/>
      <c r="AE342" s="7"/>
      <c r="AF342" s="7"/>
      <c r="AJ342" s="7"/>
      <c r="AK342" s="7"/>
      <c r="AO342" s="7"/>
      <c r="AP342" s="7"/>
    </row>
    <row r="343" spans="5:42">
      <c r="E343" s="7"/>
      <c r="F343" s="7"/>
      <c r="J343" s="7"/>
      <c r="K343" s="7"/>
      <c r="U343" s="7"/>
      <c r="V343" s="7"/>
      <c r="Z343" s="7"/>
      <c r="AA343" s="7"/>
      <c r="AE343" s="7"/>
      <c r="AF343" s="7"/>
      <c r="AJ343" s="7"/>
      <c r="AK343" s="7"/>
      <c r="AO343" s="7"/>
      <c r="AP343" s="7"/>
    </row>
    <row r="344" spans="5:42">
      <c r="E344" s="7"/>
      <c r="F344" s="7"/>
      <c r="J344" s="7"/>
      <c r="K344" s="7"/>
      <c r="U344" s="7"/>
      <c r="V344" s="7"/>
      <c r="Z344" s="7"/>
      <c r="AA344" s="7"/>
      <c r="AE344" s="7"/>
      <c r="AF344" s="7"/>
      <c r="AJ344" s="7"/>
      <c r="AK344" s="7"/>
      <c r="AO344" s="7"/>
      <c r="AP344" s="7"/>
    </row>
    <row r="345" spans="5:42">
      <c r="E345" s="7"/>
      <c r="F345" s="7"/>
      <c r="J345" s="7"/>
      <c r="K345" s="7"/>
      <c r="U345" s="7"/>
      <c r="V345" s="7"/>
      <c r="Z345" s="7"/>
      <c r="AA345" s="7"/>
      <c r="AE345" s="7"/>
      <c r="AF345" s="7"/>
      <c r="AJ345" s="7"/>
      <c r="AK345" s="7"/>
      <c r="AO345" s="7"/>
      <c r="AP345" s="7"/>
    </row>
    <row r="346" spans="5:42">
      <c r="E346" s="7"/>
      <c r="F346" s="7"/>
      <c r="J346" s="7"/>
      <c r="K346" s="7"/>
      <c r="U346" s="7"/>
      <c r="V346" s="7"/>
      <c r="Z346" s="7"/>
      <c r="AA346" s="7"/>
      <c r="AE346" s="7"/>
      <c r="AF346" s="7"/>
      <c r="AJ346" s="7"/>
      <c r="AK346" s="7"/>
      <c r="AO346" s="7"/>
      <c r="AP346" s="7"/>
    </row>
    <row r="347" spans="5:42">
      <c r="E347" s="7"/>
      <c r="F347" s="7"/>
      <c r="J347" s="7"/>
      <c r="K347" s="7"/>
      <c r="U347" s="7"/>
      <c r="V347" s="7"/>
      <c r="Z347" s="7"/>
      <c r="AA347" s="7"/>
      <c r="AE347" s="7"/>
      <c r="AF347" s="7"/>
      <c r="AJ347" s="7"/>
      <c r="AK347" s="7"/>
      <c r="AO347" s="7"/>
      <c r="AP347" s="7"/>
    </row>
    <row r="348" spans="5:42">
      <c r="E348" s="7"/>
      <c r="F348" s="7"/>
      <c r="J348" s="7"/>
      <c r="K348" s="7"/>
      <c r="U348" s="7"/>
      <c r="V348" s="7"/>
      <c r="Z348" s="7"/>
      <c r="AA348" s="7"/>
      <c r="AE348" s="7"/>
      <c r="AF348" s="7"/>
      <c r="AJ348" s="7"/>
      <c r="AK348" s="7"/>
      <c r="AO348" s="7"/>
      <c r="AP348" s="7"/>
    </row>
    <row r="349" spans="5:42">
      <c r="E349" s="7"/>
      <c r="F349" s="7"/>
      <c r="J349" s="7"/>
      <c r="K349" s="7"/>
      <c r="U349" s="7"/>
      <c r="V349" s="7"/>
      <c r="Z349" s="7"/>
      <c r="AA349" s="7"/>
      <c r="AE349" s="7"/>
      <c r="AF349" s="7"/>
      <c r="AJ349" s="7"/>
      <c r="AK349" s="7"/>
      <c r="AO349" s="7"/>
      <c r="AP349" s="7"/>
    </row>
    <row r="350" spans="5:42">
      <c r="E350" s="7"/>
      <c r="F350" s="7"/>
      <c r="J350" s="7"/>
      <c r="K350" s="7"/>
      <c r="U350" s="7"/>
      <c r="V350" s="7"/>
      <c r="Z350" s="7"/>
      <c r="AA350" s="7"/>
      <c r="AE350" s="7"/>
      <c r="AF350" s="7"/>
      <c r="AJ350" s="7"/>
      <c r="AK350" s="7"/>
      <c r="AO350" s="7"/>
      <c r="AP350" s="7"/>
    </row>
    <row r="351" spans="5:42">
      <c r="E351" s="7"/>
      <c r="F351" s="7"/>
      <c r="J351" s="7"/>
      <c r="K351" s="7"/>
      <c r="U351" s="7"/>
      <c r="V351" s="7"/>
      <c r="Z351" s="7"/>
      <c r="AA351" s="7"/>
      <c r="AE351" s="7"/>
      <c r="AF351" s="7"/>
      <c r="AJ351" s="7"/>
      <c r="AK351" s="7"/>
      <c r="AO351" s="7"/>
      <c r="AP351" s="7"/>
    </row>
    <row r="352" spans="5:42">
      <c r="E352" s="7"/>
      <c r="F352" s="7"/>
      <c r="J352" s="7"/>
      <c r="K352" s="7"/>
      <c r="U352" s="7"/>
      <c r="V352" s="7"/>
      <c r="Z352" s="7"/>
      <c r="AA352" s="7"/>
      <c r="AE352" s="7"/>
      <c r="AF352" s="7"/>
      <c r="AJ352" s="7"/>
      <c r="AK352" s="7"/>
      <c r="AO352" s="7"/>
      <c r="AP352" s="7"/>
    </row>
    <row r="353" spans="5:42">
      <c r="E353" s="7"/>
      <c r="F353" s="7"/>
      <c r="J353" s="7"/>
      <c r="K353" s="7"/>
      <c r="U353" s="7"/>
      <c r="V353" s="7"/>
      <c r="Z353" s="7"/>
      <c r="AA353" s="7"/>
      <c r="AE353" s="7"/>
      <c r="AF353" s="7"/>
      <c r="AJ353" s="7"/>
      <c r="AK353" s="7"/>
      <c r="AO353" s="7"/>
      <c r="AP353" s="7"/>
    </row>
    <row r="354" spans="5:42">
      <c r="E354" s="7"/>
      <c r="F354" s="7"/>
      <c r="J354" s="7"/>
      <c r="K354" s="7"/>
      <c r="U354" s="7"/>
      <c r="V354" s="7"/>
      <c r="Z354" s="7"/>
      <c r="AA354" s="7"/>
      <c r="AE354" s="7"/>
      <c r="AF354" s="7"/>
      <c r="AJ354" s="7"/>
      <c r="AK354" s="7"/>
      <c r="AO354" s="7"/>
      <c r="AP354" s="7"/>
    </row>
    <row r="355" spans="5:42">
      <c r="E355" s="7"/>
      <c r="F355" s="7"/>
      <c r="J355" s="7"/>
      <c r="K355" s="7"/>
      <c r="U355" s="7"/>
      <c r="V355" s="7"/>
      <c r="Z355" s="7"/>
      <c r="AA355" s="7"/>
      <c r="AE355" s="7"/>
      <c r="AF355" s="7"/>
      <c r="AJ355" s="7"/>
      <c r="AK355" s="7"/>
      <c r="AO355" s="7"/>
      <c r="AP355" s="7"/>
    </row>
    <row r="356" spans="5:42">
      <c r="E356" s="7"/>
      <c r="F356" s="7"/>
      <c r="J356" s="7"/>
      <c r="K356" s="7"/>
      <c r="U356" s="7"/>
      <c r="V356" s="7"/>
      <c r="Z356" s="7"/>
      <c r="AA356" s="7"/>
      <c r="AE356" s="7"/>
      <c r="AF356" s="7"/>
      <c r="AJ356" s="7"/>
      <c r="AK356" s="7"/>
      <c r="AO356" s="7"/>
      <c r="AP356" s="7"/>
    </row>
    <row r="357" spans="5:42">
      <c r="E357" s="7"/>
      <c r="F357" s="7"/>
      <c r="J357" s="7"/>
      <c r="K357" s="7"/>
      <c r="U357" s="7"/>
      <c r="V357" s="7"/>
      <c r="Z357" s="7"/>
      <c r="AA357" s="7"/>
      <c r="AE357" s="7"/>
      <c r="AF357" s="7"/>
      <c r="AJ357" s="7"/>
      <c r="AK357" s="7"/>
      <c r="AO357" s="7"/>
      <c r="AP357" s="7"/>
    </row>
    <row r="358" spans="5:42">
      <c r="E358" s="7"/>
      <c r="F358" s="7"/>
      <c r="J358" s="7"/>
      <c r="K358" s="7"/>
      <c r="U358" s="7"/>
      <c r="V358" s="7"/>
      <c r="Z358" s="7"/>
      <c r="AA358" s="7"/>
      <c r="AE358" s="7"/>
      <c r="AF358" s="7"/>
      <c r="AJ358" s="7"/>
      <c r="AK358" s="7"/>
      <c r="AO358" s="7"/>
      <c r="AP358" s="7"/>
    </row>
    <row r="359" spans="5:42">
      <c r="E359" s="7"/>
      <c r="F359" s="7"/>
      <c r="J359" s="7"/>
      <c r="K359" s="7"/>
      <c r="U359" s="7"/>
      <c r="V359" s="7"/>
      <c r="Z359" s="7"/>
      <c r="AA359" s="7"/>
      <c r="AE359" s="7"/>
      <c r="AF359" s="7"/>
      <c r="AJ359" s="7"/>
      <c r="AK359" s="7"/>
      <c r="AO359" s="7"/>
      <c r="AP359" s="7"/>
    </row>
    <row r="360" spans="5:42">
      <c r="E360" s="7"/>
      <c r="F360" s="7"/>
      <c r="J360" s="7"/>
      <c r="K360" s="7"/>
      <c r="U360" s="7"/>
      <c r="V360" s="7"/>
      <c r="Z360" s="7"/>
      <c r="AA360" s="7"/>
      <c r="AE360" s="7"/>
      <c r="AF360" s="7"/>
      <c r="AJ360" s="7"/>
      <c r="AK360" s="7"/>
      <c r="AO360" s="7"/>
      <c r="AP360" s="7"/>
    </row>
    <row r="361" spans="5:42">
      <c r="E361" s="7"/>
      <c r="F361" s="7"/>
      <c r="J361" s="7"/>
      <c r="K361" s="7"/>
      <c r="U361" s="7"/>
      <c r="V361" s="7"/>
      <c r="Z361" s="7"/>
      <c r="AA361" s="7"/>
      <c r="AE361" s="7"/>
      <c r="AF361" s="7"/>
      <c r="AJ361" s="7"/>
      <c r="AK361" s="7"/>
      <c r="AO361" s="7"/>
      <c r="AP361" s="7"/>
    </row>
    <row r="362" spans="5:42">
      <c r="E362" s="7"/>
      <c r="F362" s="7"/>
      <c r="J362" s="7"/>
      <c r="K362" s="7"/>
      <c r="U362" s="7"/>
      <c r="V362" s="7"/>
      <c r="Z362" s="7"/>
      <c r="AA362" s="7"/>
      <c r="AE362" s="7"/>
      <c r="AF362" s="7"/>
      <c r="AJ362" s="7"/>
      <c r="AK362" s="7"/>
      <c r="AO362" s="7"/>
      <c r="AP362" s="7"/>
    </row>
    <row r="363" spans="5:42">
      <c r="E363" s="7"/>
      <c r="F363" s="7"/>
      <c r="J363" s="7"/>
      <c r="K363" s="7"/>
      <c r="U363" s="7"/>
      <c r="V363" s="7"/>
      <c r="Z363" s="7"/>
      <c r="AA363" s="7"/>
      <c r="AE363" s="7"/>
      <c r="AF363" s="7"/>
      <c r="AJ363" s="7"/>
      <c r="AK363" s="7"/>
      <c r="AO363" s="7"/>
      <c r="AP363" s="7"/>
    </row>
    <row r="364" spans="5:42">
      <c r="E364" s="7"/>
      <c r="F364" s="7"/>
      <c r="J364" s="7"/>
      <c r="K364" s="7"/>
      <c r="U364" s="7"/>
      <c r="V364" s="7"/>
      <c r="Z364" s="7"/>
      <c r="AA364" s="7"/>
      <c r="AE364" s="7"/>
      <c r="AF364" s="7"/>
      <c r="AJ364" s="7"/>
      <c r="AK364" s="7"/>
      <c r="AO364" s="7"/>
      <c r="AP364" s="7"/>
    </row>
    <row r="365" spans="5:42">
      <c r="E365" s="7"/>
      <c r="F365" s="7"/>
      <c r="J365" s="7"/>
      <c r="K365" s="7"/>
      <c r="U365" s="7"/>
      <c r="V365" s="7"/>
      <c r="Z365" s="7"/>
      <c r="AA365" s="7"/>
      <c r="AE365" s="7"/>
      <c r="AF365" s="7"/>
      <c r="AJ365" s="7"/>
      <c r="AK365" s="7"/>
      <c r="AO365" s="7"/>
      <c r="AP365" s="7"/>
    </row>
    <row r="366" spans="5:42">
      <c r="E366" s="7"/>
      <c r="F366" s="7"/>
      <c r="J366" s="7"/>
      <c r="K366" s="7"/>
      <c r="U366" s="7"/>
      <c r="V366" s="7"/>
      <c r="Z366" s="7"/>
      <c r="AA366" s="7"/>
      <c r="AE366" s="7"/>
      <c r="AF366" s="7"/>
      <c r="AJ366" s="7"/>
      <c r="AK366" s="7"/>
      <c r="AO366" s="7"/>
      <c r="AP366" s="7"/>
    </row>
    <row r="367" spans="5:42">
      <c r="E367" s="7"/>
      <c r="F367" s="7"/>
      <c r="J367" s="7"/>
      <c r="K367" s="7"/>
      <c r="U367" s="7"/>
      <c r="V367" s="7"/>
      <c r="Z367" s="7"/>
      <c r="AA367" s="7"/>
      <c r="AE367" s="7"/>
      <c r="AF367" s="7"/>
      <c r="AJ367" s="7"/>
      <c r="AK367" s="7"/>
      <c r="AO367" s="7"/>
      <c r="AP367" s="7"/>
    </row>
    <row r="368" spans="5:42">
      <c r="E368" s="7"/>
      <c r="F368" s="7"/>
      <c r="J368" s="7"/>
      <c r="K368" s="7"/>
      <c r="U368" s="7"/>
      <c r="V368" s="7"/>
      <c r="Z368" s="7"/>
      <c r="AA368" s="7"/>
      <c r="AE368" s="7"/>
      <c r="AF368" s="7"/>
      <c r="AJ368" s="7"/>
      <c r="AK368" s="7"/>
      <c r="AO368" s="7"/>
      <c r="AP368" s="7"/>
    </row>
    <row r="369" spans="5:42">
      <c r="E369" s="7"/>
      <c r="F369" s="7"/>
      <c r="J369" s="7"/>
      <c r="K369" s="7"/>
      <c r="U369" s="7"/>
      <c r="V369" s="7"/>
      <c r="Z369" s="7"/>
      <c r="AA369" s="7"/>
      <c r="AE369" s="7"/>
      <c r="AF369" s="7"/>
      <c r="AJ369" s="7"/>
      <c r="AK369" s="7"/>
      <c r="AO369" s="7"/>
      <c r="AP369" s="7"/>
    </row>
    <row r="370" spans="5:42">
      <c r="E370" s="7"/>
      <c r="F370" s="7"/>
      <c r="J370" s="7"/>
      <c r="K370" s="7"/>
      <c r="U370" s="7"/>
      <c r="V370" s="7"/>
      <c r="Z370" s="7"/>
      <c r="AA370" s="7"/>
      <c r="AE370" s="7"/>
      <c r="AF370" s="7"/>
      <c r="AJ370" s="7"/>
      <c r="AK370" s="7"/>
      <c r="AO370" s="7"/>
      <c r="AP370" s="7"/>
    </row>
    <row r="371" spans="5:42">
      <c r="E371" s="7"/>
      <c r="F371" s="7"/>
      <c r="J371" s="7"/>
      <c r="K371" s="7"/>
      <c r="U371" s="7"/>
      <c r="V371" s="7"/>
      <c r="Z371" s="7"/>
      <c r="AA371" s="7"/>
      <c r="AE371" s="7"/>
      <c r="AF371" s="7"/>
      <c r="AJ371" s="7"/>
      <c r="AK371" s="7"/>
      <c r="AO371" s="7"/>
      <c r="AP371" s="7"/>
    </row>
    <row r="372" spans="5:42">
      <c r="E372" s="7"/>
      <c r="F372" s="7"/>
      <c r="J372" s="7"/>
      <c r="K372" s="7"/>
      <c r="U372" s="7"/>
      <c r="V372" s="7"/>
      <c r="Z372" s="7"/>
      <c r="AA372" s="7"/>
      <c r="AE372" s="7"/>
      <c r="AF372" s="7"/>
      <c r="AJ372" s="7"/>
      <c r="AK372" s="7"/>
      <c r="AO372" s="7"/>
      <c r="AP372" s="7"/>
    </row>
    <row r="373" spans="5:42">
      <c r="E373" s="7"/>
      <c r="F373" s="7"/>
      <c r="J373" s="7"/>
      <c r="K373" s="7"/>
      <c r="U373" s="7"/>
      <c r="V373" s="7"/>
      <c r="Z373" s="7"/>
      <c r="AA373" s="7"/>
      <c r="AE373" s="7"/>
      <c r="AF373" s="7"/>
      <c r="AJ373" s="7"/>
      <c r="AK373" s="7"/>
      <c r="AO373" s="7"/>
      <c r="AP373" s="7"/>
    </row>
    <row r="374" spans="5:42">
      <c r="E374" s="7"/>
      <c r="F374" s="7"/>
      <c r="J374" s="7"/>
      <c r="K374" s="7"/>
      <c r="U374" s="7"/>
      <c r="V374" s="7"/>
      <c r="Z374" s="7"/>
      <c r="AA374" s="7"/>
      <c r="AE374" s="7"/>
      <c r="AF374" s="7"/>
      <c r="AJ374" s="7"/>
      <c r="AK374" s="7"/>
      <c r="AO374" s="7"/>
      <c r="AP374" s="7"/>
    </row>
    <row r="375" spans="5:42">
      <c r="E375" s="7"/>
      <c r="F375" s="7"/>
      <c r="J375" s="7"/>
      <c r="K375" s="7"/>
      <c r="U375" s="7"/>
      <c r="V375" s="7"/>
      <c r="Z375" s="7"/>
      <c r="AA375" s="7"/>
      <c r="AE375" s="7"/>
      <c r="AF375" s="7"/>
      <c r="AJ375" s="7"/>
      <c r="AK375" s="7"/>
      <c r="AO375" s="7"/>
      <c r="AP375" s="7"/>
    </row>
    <row r="376" spans="5:42">
      <c r="E376" s="7"/>
      <c r="F376" s="7"/>
      <c r="J376" s="7"/>
      <c r="K376" s="7"/>
      <c r="U376" s="7"/>
      <c r="V376" s="7"/>
      <c r="Z376" s="7"/>
      <c r="AA376" s="7"/>
      <c r="AE376" s="7"/>
      <c r="AF376" s="7"/>
      <c r="AJ376" s="7"/>
      <c r="AK376" s="7"/>
      <c r="AO376" s="7"/>
      <c r="AP376" s="7"/>
    </row>
    <row r="377" spans="5:42">
      <c r="E377" s="7"/>
      <c r="F377" s="7"/>
      <c r="J377" s="7"/>
      <c r="K377" s="7"/>
      <c r="U377" s="7"/>
      <c r="V377" s="7"/>
      <c r="Z377" s="7"/>
      <c r="AA377" s="7"/>
      <c r="AE377" s="7"/>
      <c r="AF377" s="7"/>
      <c r="AJ377" s="7"/>
      <c r="AK377" s="7"/>
      <c r="AO377" s="7"/>
      <c r="AP377" s="7"/>
    </row>
    <row r="378" spans="5:42">
      <c r="E378" s="7"/>
      <c r="F378" s="7"/>
      <c r="J378" s="7"/>
      <c r="K378" s="7"/>
      <c r="U378" s="7"/>
      <c r="V378" s="7"/>
      <c r="Z378" s="7"/>
      <c r="AA378" s="7"/>
      <c r="AE378" s="7"/>
      <c r="AF378" s="7"/>
      <c r="AJ378" s="7"/>
      <c r="AK378" s="7"/>
      <c r="AO378" s="7"/>
      <c r="AP378" s="7"/>
    </row>
    <row r="379" spans="5:42">
      <c r="E379" s="7"/>
      <c r="F379" s="7"/>
      <c r="J379" s="7"/>
      <c r="K379" s="7"/>
      <c r="U379" s="7"/>
      <c r="V379" s="7"/>
      <c r="Z379" s="7"/>
      <c r="AA379" s="7"/>
      <c r="AE379" s="7"/>
      <c r="AF379" s="7"/>
      <c r="AJ379" s="7"/>
      <c r="AK379" s="7"/>
      <c r="AO379" s="7"/>
      <c r="AP379" s="7"/>
    </row>
    <row r="380" spans="5:42">
      <c r="E380" s="7"/>
      <c r="F380" s="7"/>
      <c r="J380" s="7"/>
      <c r="K380" s="7"/>
      <c r="U380" s="7"/>
      <c r="V380" s="7"/>
      <c r="Z380" s="7"/>
      <c r="AA380" s="7"/>
      <c r="AE380" s="7"/>
      <c r="AF380" s="7"/>
      <c r="AJ380" s="7"/>
      <c r="AK380" s="7"/>
      <c r="AO380" s="7"/>
      <c r="AP380" s="7"/>
    </row>
    <row r="381" spans="5:42">
      <c r="E381" s="7"/>
      <c r="F381" s="7"/>
      <c r="J381" s="7"/>
      <c r="K381" s="7"/>
      <c r="U381" s="7"/>
      <c r="V381" s="7"/>
      <c r="Z381" s="7"/>
      <c r="AA381" s="7"/>
      <c r="AE381" s="7"/>
      <c r="AF381" s="7"/>
      <c r="AJ381" s="7"/>
      <c r="AK381" s="7"/>
      <c r="AO381" s="7"/>
      <c r="AP381" s="7"/>
    </row>
    <row r="382" spans="5:42">
      <c r="E382" s="7"/>
      <c r="F382" s="7"/>
      <c r="J382" s="7"/>
      <c r="K382" s="7"/>
      <c r="U382" s="7"/>
      <c r="V382" s="7"/>
      <c r="Z382" s="7"/>
      <c r="AA382" s="7"/>
      <c r="AE382" s="7"/>
      <c r="AF382" s="7"/>
      <c r="AJ382" s="7"/>
      <c r="AK382" s="7"/>
      <c r="AO382" s="7"/>
      <c r="AP382" s="7"/>
    </row>
    <row r="383" spans="5:42">
      <c r="E383" s="7"/>
      <c r="F383" s="7"/>
      <c r="J383" s="7"/>
      <c r="K383" s="7"/>
      <c r="U383" s="7"/>
      <c r="V383" s="7"/>
      <c r="Z383" s="7"/>
      <c r="AA383" s="7"/>
      <c r="AE383" s="7"/>
      <c r="AF383" s="7"/>
      <c r="AJ383" s="7"/>
      <c r="AK383" s="7"/>
      <c r="AO383" s="7"/>
      <c r="AP383" s="7"/>
    </row>
    <row r="384" spans="5:42">
      <c r="E384" s="7"/>
      <c r="F384" s="7"/>
      <c r="J384" s="7"/>
      <c r="K384" s="7"/>
      <c r="U384" s="7"/>
      <c r="V384" s="7"/>
      <c r="Z384" s="7"/>
      <c r="AA384" s="7"/>
      <c r="AE384" s="7"/>
      <c r="AF384" s="7"/>
      <c r="AJ384" s="7"/>
      <c r="AK384" s="7"/>
      <c r="AO384" s="7"/>
      <c r="AP384" s="7"/>
    </row>
    <row r="385" spans="5:42">
      <c r="E385" s="7"/>
      <c r="F385" s="7"/>
      <c r="J385" s="7"/>
      <c r="K385" s="7"/>
      <c r="U385" s="7"/>
      <c r="V385" s="7"/>
      <c r="Z385" s="7"/>
      <c r="AA385" s="7"/>
      <c r="AE385" s="7"/>
      <c r="AF385" s="7"/>
      <c r="AJ385" s="7"/>
      <c r="AK385" s="7"/>
      <c r="AO385" s="7"/>
      <c r="AP385" s="7"/>
    </row>
    <row r="386" spans="5:42">
      <c r="E386" s="7"/>
      <c r="F386" s="7"/>
      <c r="J386" s="7"/>
      <c r="K386" s="7"/>
      <c r="U386" s="7"/>
      <c r="V386" s="7"/>
      <c r="Z386" s="7"/>
      <c r="AA386" s="7"/>
      <c r="AE386" s="7"/>
      <c r="AF386" s="7"/>
      <c r="AJ386" s="7"/>
      <c r="AK386" s="7"/>
      <c r="AO386" s="7"/>
      <c r="AP386" s="7"/>
    </row>
    <row r="387" spans="5:42">
      <c r="E387" s="7"/>
      <c r="F387" s="7"/>
      <c r="J387" s="7"/>
      <c r="K387" s="7"/>
      <c r="U387" s="7"/>
      <c r="V387" s="7"/>
      <c r="Z387" s="7"/>
      <c r="AA387" s="7"/>
      <c r="AE387" s="7"/>
      <c r="AF387" s="7"/>
      <c r="AJ387" s="7"/>
      <c r="AK387" s="7"/>
      <c r="AO387" s="7"/>
      <c r="AP387" s="7"/>
    </row>
    <row r="388" spans="5:42">
      <c r="E388" s="7"/>
      <c r="F388" s="7"/>
      <c r="J388" s="7"/>
      <c r="K388" s="7"/>
      <c r="U388" s="7"/>
      <c r="V388" s="7"/>
      <c r="Z388" s="7"/>
      <c r="AA388" s="7"/>
      <c r="AE388" s="7"/>
      <c r="AF388" s="7"/>
      <c r="AJ388" s="7"/>
      <c r="AK388" s="7"/>
      <c r="AO388" s="7"/>
      <c r="AP388" s="7"/>
    </row>
    <row r="389" spans="5:42">
      <c r="E389" s="7"/>
      <c r="F389" s="7"/>
      <c r="J389" s="7"/>
      <c r="K389" s="7"/>
      <c r="U389" s="7"/>
      <c r="V389" s="7"/>
      <c r="Z389" s="7"/>
      <c r="AA389" s="7"/>
      <c r="AE389" s="7"/>
      <c r="AF389" s="7"/>
      <c r="AJ389" s="7"/>
      <c r="AK389" s="7"/>
      <c r="AO389" s="7"/>
      <c r="AP389" s="7"/>
    </row>
    <row r="390" spans="5:42">
      <c r="E390" s="7"/>
      <c r="F390" s="7"/>
      <c r="J390" s="7"/>
      <c r="K390" s="7"/>
      <c r="U390" s="7"/>
      <c r="V390" s="7"/>
      <c r="Z390" s="7"/>
      <c r="AA390" s="7"/>
      <c r="AE390" s="7"/>
      <c r="AF390" s="7"/>
      <c r="AJ390" s="7"/>
      <c r="AK390" s="7"/>
      <c r="AO390" s="7"/>
      <c r="AP390" s="7"/>
    </row>
    <row r="391" spans="5:42">
      <c r="E391" s="7"/>
      <c r="F391" s="7"/>
      <c r="J391" s="7"/>
      <c r="K391" s="7"/>
      <c r="U391" s="7"/>
      <c r="V391" s="7"/>
      <c r="Z391" s="7"/>
      <c r="AA391" s="7"/>
      <c r="AE391" s="7"/>
      <c r="AF391" s="7"/>
      <c r="AJ391" s="7"/>
      <c r="AK391" s="7"/>
      <c r="AO391" s="7"/>
      <c r="AP391" s="7"/>
    </row>
    <row r="392" spans="5:42">
      <c r="E392" s="7"/>
      <c r="F392" s="7"/>
      <c r="J392" s="7"/>
      <c r="K392" s="7"/>
      <c r="U392" s="7"/>
      <c r="V392" s="7"/>
      <c r="Z392" s="7"/>
      <c r="AA392" s="7"/>
      <c r="AE392" s="7"/>
      <c r="AF392" s="7"/>
      <c r="AJ392" s="7"/>
      <c r="AK392" s="7"/>
      <c r="AO392" s="7"/>
      <c r="AP392" s="7"/>
    </row>
    <row r="393" spans="5:42">
      <c r="E393" s="7"/>
      <c r="F393" s="7"/>
      <c r="J393" s="7"/>
      <c r="K393" s="7"/>
      <c r="U393" s="7"/>
      <c r="V393" s="7"/>
      <c r="Z393" s="7"/>
      <c r="AA393" s="7"/>
      <c r="AE393" s="7"/>
      <c r="AF393" s="7"/>
      <c r="AJ393" s="7"/>
      <c r="AK393" s="7"/>
      <c r="AO393" s="7"/>
      <c r="AP393" s="7"/>
    </row>
    <row r="394" spans="5:42">
      <c r="E394" s="7"/>
      <c r="F394" s="7"/>
      <c r="J394" s="7"/>
      <c r="K394" s="7"/>
      <c r="U394" s="7"/>
      <c r="V394" s="7"/>
      <c r="Z394" s="7"/>
      <c r="AA394" s="7"/>
      <c r="AE394" s="7"/>
      <c r="AF394" s="7"/>
      <c r="AJ394" s="7"/>
      <c r="AK394" s="7"/>
      <c r="AO394" s="7"/>
      <c r="AP394" s="7"/>
    </row>
    <row r="395" spans="5:42">
      <c r="E395" s="7"/>
      <c r="F395" s="7"/>
      <c r="J395" s="7"/>
      <c r="K395" s="7"/>
      <c r="U395" s="7"/>
      <c r="V395" s="7"/>
      <c r="Z395" s="7"/>
      <c r="AA395" s="7"/>
      <c r="AE395" s="7"/>
      <c r="AF395" s="7"/>
      <c r="AJ395" s="7"/>
      <c r="AK395" s="7"/>
      <c r="AO395" s="7"/>
      <c r="AP395" s="7"/>
    </row>
    <row r="396" spans="5:42">
      <c r="E396" s="7"/>
      <c r="F396" s="7"/>
      <c r="J396" s="7"/>
      <c r="K396" s="7"/>
      <c r="U396" s="7"/>
      <c r="V396" s="7"/>
      <c r="Z396" s="7"/>
      <c r="AA396" s="7"/>
      <c r="AE396" s="7"/>
      <c r="AF396" s="7"/>
      <c r="AJ396" s="7"/>
      <c r="AK396" s="7"/>
      <c r="AO396" s="7"/>
      <c r="AP396" s="7"/>
    </row>
    <row r="397" spans="5:42">
      <c r="E397" s="7"/>
      <c r="F397" s="7"/>
      <c r="J397" s="7"/>
      <c r="K397" s="7"/>
      <c r="U397" s="7"/>
      <c r="V397" s="7"/>
      <c r="Z397" s="7"/>
      <c r="AA397" s="7"/>
      <c r="AE397" s="7"/>
      <c r="AF397" s="7"/>
      <c r="AJ397" s="7"/>
      <c r="AK397" s="7"/>
      <c r="AO397" s="7"/>
      <c r="AP397" s="7"/>
    </row>
    <row r="398" spans="5:42">
      <c r="E398" s="7"/>
      <c r="F398" s="7"/>
      <c r="J398" s="7"/>
      <c r="K398" s="7"/>
      <c r="U398" s="7"/>
      <c r="V398" s="7"/>
      <c r="Z398" s="7"/>
      <c r="AA398" s="7"/>
      <c r="AE398" s="7"/>
      <c r="AF398" s="7"/>
      <c r="AJ398" s="7"/>
      <c r="AK398" s="7"/>
      <c r="AO398" s="7"/>
      <c r="AP398" s="7"/>
    </row>
    <row r="399" spans="5:42">
      <c r="E399" s="7"/>
      <c r="F399" s="7"/>
      <c r="J399" s="7"/>
      <c r="K399" s="7"/>
      <c r="U399" s="7"/>
      <c r="V399" s="7"/>
      <c r="Z399" s="7"/>
      <c r="AA399" s="7"/>
      <c r="AE399" s="7"/>
      <c r="AF399" s="7"/>
      <c r="AJ399" s="7"/>
      <c r="AK399" s="7"/>
      <c r="AO399" s="7"/>
      <c r="AP399" s="7"/>
    </row>
    <row r="400" spans="5:42">
      <c r="E400" s="7"/>
      <c r="F400" s="7"/>
      <c r="J400" s="7"/>
      <c r="K400" s="7"/>
      <c r="U400" s="7"/>
      <c r="V400" s="7"/>
      <c r="Z400" s="7"/>
      <c r="AA400" s="7"/>
      <c r="AE400" s="7"/>
      <c r="AF400" s="7"/>
      <c r="AJ400" s="7"/>
      <c r="AK400" s="7"/>
      <c r="AO400" s="7"/>
      <c r="AP400" s="7"/>
    </row>
    <row r="401" spans="5:42">
      <c r="E401" s="7"/>
      <c r="F401" s="7"/>
      <c r="J401" s="7"/>
      <c r="K401" s="7"/>
      <c r="U401" s="7"/>
      <c r="V401" s="7"/>
      <c r="Z401" s="7"/>
      <c r="AA401" s="7"/>
      <c r="AE401" s="7"/>
      <c r="AF401" s="7"/>
      <c r="AJ401" s="7"/>
      <c r="AK401" s="7"/>
      <c r="AO401" s="7"/>
      <c r="AP401" s="7"/>
    </row>
    <row r="402" spans="5:42">
      <c r="E402" s="7"/>
      <c r="F402" s="7"/>
      <c r="J402" s="7"/>
      <c r="K402" s="7"/>
      <c r="U402" s="7"/>
      <c r="V402" s="7"/>
      <c r="Z402" s="7"/>
      <c r="AA402" s="7"/>
      <c r="AE402" s="7"/>
      <c r="AF402" s="7"/>
      <c r="AJ402" s="7"/>
      <c r="AK402" s="7"/>
      <c r="AO402" s="7"/>
      <c r="AP402" s="7"/>
    </row>
    <row r="403" spans="5:42">
      <c r="E403" s="7"/>
      <c r="F403" s="7"/>
      <c r="J403" s="7"/>
      <c r="K403" s="7"/>
      <c r="U403" s="7"/>
      <c r="V403" s="7"/>
      <c r="Z403" s="7"/>
      <c r="AA403" s="7"/>
      <c r="AE403" s="7"/>
      <c r="AF403" s="7"/>
      <c r="AJ403" s="7"/>
      <c r="AK403" s="7"/>
      <c r="AO403" s="7"/>
      <c r="AP403" s="7"/>
    </row>
    <row r="404" spans="5:42">
      <c r="E404" s="7"/>
      <c r="F404" s="7"/>
      <c r="J404" s="7"/>
      <c r="K404" s="7"/>
      <c r="U404" s="7"/>
      <c r="V404" s="7"/>
      <c r="Z404" s="7"/>
      <c r="AA404" s="7"/>
      <c r="AE404" s="7"/>
      <c r="AF404" s="7"/>
      <c r="AJ404" s="7"/>
      <c r="AK404" s="7"/>
      <c r="AO404" s="7"/>
      <c r="AP404" s="7"/>
    </row>
    <row r="405" spans="5:42">
      <c r="E405" s="7"/>
      <c r="F405" s="7"/>
      <c r="J405" s="7"/>
      <c r="K405" s="7"/>
      <c r="U405" s="7"/>
      <c r="V405" s="7"/>
      <c r="Z405" s="7"/>
      <c r="AA405" s="7"/>
      <c r="AE405" s="7"/>
      <c r="AF405" s="7"/>
      <c r="AJ405" s="7"/>
      <c r="AK405" s="7"/>
      <c r="AO405" s="7"/>
      <c r="AP405" s="7"/>
    </row>
    <row r="406" spans="5:42">
      <c r="E406" s="7"/>
      <c r="F406" s="7"/>
      <c r="J406" s="7"/>
      <c r="K406" s="7"/>
      <c r="U406" s="7"/>
      <c r="V406" s="7"/>
      <c r="Z406" s="7"/>
      <c r="AA406" s="7"/>
      <c r="AE406" s="7"/>
      <c r="AF406" s="7"/>
      <c r="AJ406" s="7"/>
      <c r="AK406" s="7"/>
      <c r="AO406" s="7"/>
      <c r="AP406" s="7"/>
    </row>
    <row r="407" spans="5:42">
      <c r="E407" s="7"/>
      <c r="F407" s="7"/>
      <c r="J407" s="7"/>
      <c r="K407" s="7"/>
      <c r="U407" s="7"/>
      <c r="V407" s="7"/>
      <c r="Z407" s="7"/>
      <c r="AA407" s="7"/>
      <c r="AE407" s="7"/>
      <c r="AF407" s="7"/>
      <c r="AJ407" s="7"/>
      <c r="AK407" s="7"/>
      <c r="AO407" s="7"/>
      <c r="AP407" s="7"/>
    </row>
    <row r="408" spans="5:42">
      <c r="E408" s="7"/>
      <c r="F408" s="7"/>
      <c r="J408" s="7"/>
      <c r="K408" s="7"/>
      <c r="U408" s="7"/>
      <c r="V408" s="7"/>
      <c r="Z408" s="7"/>
      <c r="AA408" s="7"/>
      <c r="AE408" s="7"/>
      <c r="AF408" s="7"/>
      <c r="AJ408" s="7"/>
      <c r="AK408" s="7"/>
      <c r="AO408" s="7"/>
      <c r="AP408" s="7"/>
    </row>
    <row r="409" spans="5:42">
      <c r="E409" s="7"/>
      <c r="F409" s="7"/>
      <c r="J409" s="7"/>
      <c r="K409" s="7"/>
      <c r="U409" s="7"/>
      <c r="V409" s="7"/>
      <c r="Z409" s="7"/>
      <c r="AA409" s="7"/>
      <c r="AE409" s="7"/>
      <c r="AF409" s="7"/>
      <c r="AJ409" s="7"/>
      <c r="AK409" s="7"/>
      <c r="AO409" s="7"/>
      <c r="AP409" s="7"/>
    </row>
    <row r="410" spans="5:42">
      <c r="E410" s="7"/>
      <c r="F410" s="7"/>
      <c r="J410" s="7"/>
      <c r="K410" s="7"/>
      <c r="U410" s="7"/>
      <c r="V410" s="7"/>
      <c r="Z410" s="7"/>
      <c r="AA410" s="7"/>
      <c r="AE410" s="7"/>
      <c r="AF410" s="7"/>
      <c r="AJ410" s="7"/>
      <c r="AK410" s="7"/>
      <c r="AO410" s="7"/>
      <c r="AP410" s="7"/>
    </row>
    <row r="411" spans="5:42">
      <c r="E411" s="7"/>
      <c r="F411" s="7"/>
      <c r="J411" s="7"/>
      <c r="K411" s="7"/>
      <c r="U411" s="7"/>
      <c r="V411" s="7"/>
      <c r="Z411" s="7"/>
      <c r="AA411" s="7"/>
      <c r="AE411" s="7"/>
      <c r="AF411" s="7"/>
      <c r="AJ411" s="7"/>
      <c r="AK411" s="7"/>
      <c r="AO411" s="7"/>
      <c r="AP411" s="7"/>
    </row>
    <row r="412" spans="5:42">
      <c r="E412" s="7"/>
      <c r="F412" s="7"/>
      <c r="J412" s="7"/>
      <c r="K412" s="7"/>
      <c r="U412" s="7"/>
      <c r="V412" s="7"/>
      <c r="Z412" s="7"/>
      <c r="AA412" s="7"/>
      <c r="AE412" s="7"/>
      <c r="AF412" s="7"/>
      <c r="AJ412" s="7"/>
      <c r="AK412" s="7"/>
      <c r="AO412" s="7"/>
      <c r="AP412" s="7"/>
    </row>
    <row r="413" spans="5:42">
      <c r="E413" s="7"/>
      <c r="F413" s="7"/>
      <c r="J413" s="7"/>
      <c r="K413" s="7"/>
      <c r="U413" s="7"/>
      <c r="V413" s="7"/>
      <c r="Z413" s="7"/>
      <c r="AA413" s="7"/>
      <c r="AE413" s="7"/>
      <c r="AF413" s="7"/>
      <c r="AJ413" s="7"/>
      <c r="AK413" s="7"/>
      <c r="AO413" s="7"/>
      <c r="AP413" s="7"/>
    </row>
    <row r="414" spans="5:42">
      <c r="E414" s="7"/>
      <c r="F414" s="7"/>
      <c r="J414" s="7"/>
      <c r="K414" s="7"/>
      <c r="U414" s="7"/>
      <c r="V414" s="7"/>
      <c r="Z414" s="7"/>
      <c r="AA414" s="7"/>
      <c r="AE414" s="7"/>
      <c r="AF414" s="7"/>
      <c r="AJ414" s="7"/>
      <c r="AK414" s="7"/>
      <c r="AO414" s="7"/>
      <c r="AP414" s="7"/>
    </row>
    <row r="415" spans="5:42">
      <c r="E415" s="7"/>
      <c r="F415" s="7"/>
      <c r="J415" s="7"/>
      <c r="K415" s="7"/>
      <c r="U415" s="7"/>
      <c r="V415" s="7"/>
      <c r="Z415" s="7"/>
      <c r="AA415" s="7"/>
      <c r="AE415" s="7"/>
      <c r="AF415" s="7"/>
      <c r="AJ415" s="7"/>
      <c r="AK415" s="7"/>
      <c r="AO415" s="7"/>
      <c r="AP415" s="7"/>
    </row>
    <row r="416" spans="5:42">
      <c r="E416" s="7"/>
      <c r="F416" s="7"/>
      <c r="J416" s="7"/>
      <c r="K416" s="7"/>
      <c r="U416" s="7"/>
      <c r="V416" s="7"/>
      <c r="Z416" s="7"/>
      <c r="AA416" s="7"/>
      <c r="AE416" s="7"/>
      <c r="AF416" s="7"/>
      <c r="AJ416" s="7"/>
      <c r="AK416" s="7"/>
      <c r="AO416" s="7"/>
      <c r="AP416" s="7"/>
    </row>
    <row r="417" spans="5:42">
      <c r="E417" s="7"/>
      <c r="F417" s="7"/>
      <c r="J417" s="7"/>
      <c r="K417" s="7"/>
      <c r="U417" s="7"/>
      <c r="V417" s="7"/>
      <c r="Z417" s="7"/>
      <c r="AA417" s="7"/>
      <c r="AE417" s="7"/>
      <c r="AF417" s="7"/>
      <c r="AJ417" s="7"/>
      <c r="AK417" s="7"/>
      <c r="AO417" s="7"/>
      <c r="AP417" s="7"/>
    </row>
    <row r="418" spans="5:42">
      <c r="E418" s="7"/>
      <c r="F418" s="7"/>
      <c r="J418" s="7"/>
      <c r="K418" s="7"/>
      <c r="U418" s="7"/>
      <c r="V418" s="7"/>
      <c r="Z418" s="7"/>
      <c r="AA418" s="7"/>
      <c r="AE418" s="7"/>
      <c r="AF418" s="7"/>
      <c r="AJ418" s="7"/>
      <c r="AK418" s="7"/>
      <c r="AO418" s="7"/>
      <c r="AP418" s="7"/>
    </row>
    <row r="419" spans="5:42">
      <c r="E419" s="7"/>
      <c r="F419" s="7"/>
      <c r="J419" s="7"/>
      <c r="K419" s="7"/>
      <c r="U419" s="7"/>
      <c r="V419" s="7"/>
      <c r="Z419" s="7"/>
      <c r="AA419" s="7"/>
      <c r="AE419" s="7"/>
      <c r="AF419" s="7"/>
      <c r="AJ419" s="7"/>
      <c r="AK419" s="7"/>
      <c r="AO419" s="7"/>
      <c r="AP419" s="7"/>
    </row>
    <row r="420" spans="5:42">
      <c r="E420" s="7"/>
      <c r="F420" s="7"/>
      <c r="J420" s="7"/>
      <c r="K420" s="7"/>
      <c r="U420" s="7"/>
      <c r="V420" s="7"/>
      <c r="Z420" s="7"/>
      <c r="AA420" s="7"/>
      <c r="AE420" s="7"/>
      <c r="AF420" s="7"/>
      <c r="AJ420" s="7"/>
      <c r="AK420" s="7"/>
      <c r="AO420" s="7"/>
      <c r="AP420" s="7"/>
    </row>
    <row r="421" spans="5:42">
      <c r="E421" s="7"/>
      <c r="F421" s="7"/>
      <c r="J421" s="7"/>
      <c r="K421" s="7"/>
      <c r="U421" s="7"/>
      <c r="V421" s="7"/>
      <c r="Z421" s="7"/>
      <c r="AA421" s="7"/>
      <c r="AE421" s="7"/>
      <c r="AF421" s="7"/>
      <c r="AJ421" s="7"/>
      <c r="AK421" s="7"/>
      <c r="AO421" s="7"/>
      <c r="AP421" s="7"/>
    </row>
    <row r="422" spans="5:42">
      <c r="E422" s="7"/>
      <c r="F422" s="7"/>
      <c r="J422" s="7"/>
      <c r="K422" s="7"/>
      <c r="U422" s="7"/>
      <c r="V422" s="7"/>
      <c r="Z422" s="7"/>
      <c r="AA422" s="7"/>
      <c r="AE422" s="7"/>
      <c r="AF422" s="7"/>
      <c r="AJ422" s="7"/>
      <c r="AK422" s="7"/>
      <c r="AO422" s="7"/>
      <c r="AP422" s="7"/>
    </row>
    <row r="423" spans="5:42">
      <c r="E423" s="7"/>
      <c r="F423" s="7"/>
      <c r="J423" s="7"/>
      <c r="K423" s="7"/>
      <c r="U423" s="7"/>
      <c r="V423" s="7"/>
      <c r="Z423" s="7"/>
      <c r="AA423" s="7"/>
      <c r="AE423" s="7"/>
      <c r="AF423" s="7"/>
      <c r="AJ423" s="7"/>
      <c r="AK423" s="7"/>
      <c r="AO423" s="7"/>
      <c r="AP423" s="7"/>
    </row>
    <row r="424" spans="5:42">
      <c r="E424" s="7"/>
      <c r="F424" s="7"/>
      <c r="J424" s="7"/>
      <c r="K424" s="7"/>
      <c r="U424" s="7"/>
      <c r="V424" s="7"/>
      <c r="Z424" s="7"/>
      <c r="AA424" s="7"/>
      <c r="AE424" s="7"/>
      <c r="AF424" s="7"/>
      <c r="AJ424" s="7"/>
      <c r="AK424" s="7"/>
      <c r="AO424" s="7"/>
      <c r="AP424" s="7"/>
    </row>
    <row r="425" spans="5:42">
      <c r="E425" s="7"/>
      <c r="F425" s="7"/>
      <c r="J425" s="7"/>
      <c r="K425" s="7"/>
      <c r="U425" s="7"/>
      <c r="V425" s="7"/>
      <c r="Z425" s="7"/>
      <c r="AA425" s="7"/>
      <c r="AE425" s="7"/>
      <c r="AF425" s="7"/>
      <c r="AJ425" s="7"/>
      <c r="AK425" s="7"/>
      <c r="AO425" s="7"/>
      <c r="AP425" s="7"/>
    </row>
    <row r="426" spans="5:42">
      <c r="E426" s="7"/>
      <c r="F426" s="7"/>
      <c r="J426" s="7"/>
      <c r="K426" s="7"/>
      <c r="U426" s="7"/>
      <c r="V426" s="7"/>
      <c r="Z426" s="7"/>
      <c r="AA426" s="7"/>
      <c r="AE426" s="7"/>
      <c r="AF426" s="7"/>
      <c r="AJ426" s="7"/>
      <c r="AK426" s="7"/>
      <c r="AO426" s="7"/>
      <c r="AP426" s="7"/>
    </row>
    <row r="427" spans="5:42">
      <c r="E427" s="7"/>
      <c r="F427" s="7"/>
      <c r="J427" s="7"/>
      <c r="K427" s="7"/>
      <c r="U427" s="7"/>
      <c r="V427" s="7"/>
      <c r="Z427" s="7"/>
      <c r="AA427" s="7"/>
      <c r="AE427" s="7"/>
      <c r="AF427" s="7"/>
      <c r="AJ427" s="7"/>
      <c r="AK427" s="7"/>
      <c r="AO427" s="7"/>
      <c r="AP427" s="7"/>
    </row>
    <row r="428" spans="5:42">
      <c r="E428" s="7"/>
      <c r="F428" s="7"/>
      <c r="J428" s="7"/>
      <c r="K428" s="7"/>
      <c r="U428" s="7"/>
      <c r="V428" s="7"/>
      <c r="Z428" s="7"/>
      <c r="AA428" s="7"/>
      <c r="AE428" s="7"/>
      <c r="AF428" s="7"/>
      <c r="AJ428" s="7"/>
      <c r="AK428" s="7"/>
      <c r="AO428" s="7"/>
      <c r="AP428" s="7"/>
    </row>
    <row r="429" spans="5:42">
      <c r="E429" s="7"/>
      <c r="F429" s="7"/>
      <c r="J429" s="7"/>
      <c r="K429" s="7"/>
      <c r="U429" s="7"/>
      <c r="V429" s="7"/>
      <c r="Z429" s="7"/>
      <c r="AA429" s="7"/>
      <c r="AE429" s="7"/>
      <c r="AF429" s="7"/>
      <c r="AJ429" s="7"/>
      <c r="AK429" s="7"/>
      <c r="AO429" s="7"/>
      <c r="AP429" s="7"/>
    </row>
    <row r="430" spans="5:42">
      <c r="E430" s="7"/>
      <c r="F430" s="7"/>
      <c r="J430" s="7"/>
      <c r="K430" s="7"/>
      <c r="U430" s="7"/>
      <c r="V430" s="7"/>
      <c r="Z430" s="7"/>
      <c r="AA430" s="7"/>
      <c r="AE430" s="7"/>
      <c r="AF430" s="7"/>
      <c r="AJ430" s="7"/>
      <c r="AK430" s="7"/>
      <c r="AO430" s="7"/>
      <c r="AP430" s="7"/>
    </row>
    <row r="431" spans="5:42">
      <c r="E431" s="7"/>
      <c r="F431" s="7"/>
      <c r="J431" s="7"/>
      <c r="K431" s="7"/>
      <c r="U431" s="7"/>
      <c r="V431" s="7"/>
      <c r="Z431" s="7"/>
      <c r="AA431" s="7"/>
      <c r="AE431" s="7"/>
      <c r="AF431" s="7"/>
      <c r="AJ431" s="7"/>
      <c r="AK431" s="7"/>
      <c r="AO431" s="7"/>
      <c r="AP431" s="7"/>
    </row>
    <row r="432" spans="5:42">
      <c r="E432" s="7"/>
      <c r="F432" s="7"/>
      <c r="J432" s="7"/>
      <c r="K432" s="7"/>
      <c r="U432" s="7"/>
      <c r="V432" s="7"/>
      <c r="Z432" s="7"/>
      <c r="AA432" s="7"/>
      <c r="AE432" s="7"/>
      <c r="AF432" s="7"/>
      <c r="AJ432" s="7"/>
      <c r="AK432" s="7"/>
      <c r="AO432" s="7"/>
      <c r="AP432" s="7"/>
    </row>
    <row r="433" spans="5:42">
      <c r="E433" s="7"/>
      <c r="F433" s="7"/>
      <c r="J433" s="7"/>
      <c r="K433" s="7"/>
      <c r="U433" s="7"/>
      <c r="V433" s="7"/>
      <c r="Z433" s="7"/>
      <c r="AA433" s="7"/>
      <c r="AE433" s="7"/>
      <c r="AF433" s="7"/>
      <c r="AJ433" s="7"/>
      <c r="AK433" s="7"/>
      <c r="AO433" s="7"/>
      <c r="AP433" s="7"/>
    </row>
    <row r="434" spans="5:42">
      <c r="E434" s="7"/>
      <c r="F434" s="7"/>
      <c r="J434" s="7"/>
      <c r="K434" s="7"/>
      <c r="U434" s="7"/>
      <c r="V434" s="7"/>
      <c r="Z434" s="7"/>
      <c r="AA434" s="7"/>
      <c r="AE434" s="7"/>
      <c r="AF434" s="7"/>
      <c r="AJ434" s="7"/>
      <c r="AK434" s="7"/>
      <c r="AO434" s="7"/>
      <c r="AP434" s="7"/>
    </row>
    <row r="435" spans="5:42">
      <c r="E435" s="7"/>
      <c r="F435" s="7"/>
      <c r="J435" s="7"/>
      <c r="K435" s="7"/>
      <c r="U435" s="7"/>
      <c r="V435" s="7"/>
      <c r="Z435" s="7"/>
      <c r="AA435" s="7"/>
      <c r="AE435" s="7"/>
      <c r="AF435" s="7"/>
      <c r="AJ435" s="7"/>
      <c r="AK435" s="7"/>
      <c r="AO435" s="7"/>
      <c r="AP435" s="7"/>
    </row>
    <row r="436" spans="5:42">
      <c r="E436" s="7"/>
      <c r="F436" s="7"/>
      <c r="J436" s="7"/>
      <c r="K436" s="7"/>
      <c r="U436" s="7"/>
      <c r="V436" s="7"/>
      <c r="Z436" s="7"/>
      <c r="AA436" s="7"/>
      <c r="AE436" s="7"/>
      <c r="AF436" s="7"/>
      <c r="AJ436" s="7"/>
      <c r="AK436" s="7"/>
      <c r="AO436" s="7"/>
      <c r="AP436" s="7"/>
    </row>
    <row r="437" spans="5:42">
      <c r="E437" s="7"/>
      <c r="F437" s="7"/>
      <c r="J437" s="7"/>
      <c r="K437" s="7"/>
      <c r="U437" s="7"/>
      <c r="V437" s="7"/>
      <c r="Z437" s="7"/>
      <c r="AA437" s="7"/>
      <c r="AE437" s="7"/>
      <c r="AF437" s="7"/>
      <c r="AJ437" s="7"/>
      <c r="AK437" s="7"/>
      <c r="AO437" s="7"/>
      <c r="AP437" s="7"/>
    </row>
    <row r="438" spans="5:42">
      <c r="E438" s="7"/>
      <c r="F438" s="7"/>
      <c r="J438" s="7"/>
      <c r="K438" s="7"/>
      <c r="U438" s="7"/>
      <c r="V438" s="7"/>
      <c r="Z438" s="7"/>
      <c r="AA438" s="7"/>
      <c r="AE438" s="7"/>
      <c r="AF438" s="7"/>
      <c r="AJ438" s="7"/>
      <c r="AK438" s="7"/>
      <c r="AO438" s="7"/>
      <c r="AP438" s="7"/>
    </row>
    <row r="439" spans="5:42">
      <c r="E439" s="7"/>
      <c r="F439" s="7"/>
      <c r="J439" s="7"/>
      <c r="K439" s="7"/>
      <c r="U439" s="7"/>
      <c r="V439" s="7"/>
      <c r="Z439" s="7"/>
      <c r="AA439" s="7"/>
      <c r="AE439" s="7"/>
      <c r="AF439" s="7"/>
      <c r="AJ439" s="7"/>
      <c r="AK439" s="7"/>
      <c r="AO439" s="7"/>
      <c r="AP439" s="7"/>
    </row>
    <row r="440" spans="5:42">
      <c r="E440" s="7"/>
      <c r="F440" s="7"/>
      <c r="J440" s="7"/>
      <c r="K440" s="7"/>
      <c r="U440" s="7"/>
      <c r="V440" s="7"/>
      <c r="Z440" s="7"/>
      <c r="AA440" s="7"/>
      <c r="AE440" s="7"/>
      <c r="AF440" s="7"/>
      <c r="AJ440" s="7"/>
      <c r="AK440" s="7"/>
      <c r="AO440" s="7"/>
      <c r="AP440" s="7"/>
    </row>
    <row r="441" spans="5:42">
      <c r="E441" s="7"/>
      <c r="F441" s="7"/>
      <c r="J441" s="7"/>
      <c r="K441" s="7"/>
      <c r="U441" s="7"/>
      <c r="V441" s="7"/>
      <c r="Z441" s="7"/>
      <c r="AA441" s="7"/>
      <c r="AE441" s="7"/>
      <c r="AF441" s="7"/>
      <c r="AJ441" s="7"/>
      <c r="AK441" s="7"/>
      <c r="AO441" s="7"/>
      <c r="AP441" s="7"/>
    </row>
    <row r="442" spans="5:42">
      <c r="E442" s="7"/>
      <c r="F442" s="7"/>
      <c r="J442" s="7"/>
      <c r="K442" s="7"/>
      <c r="U442" s="7"/>
      <c r="V442" s="7"/>
      <c r="Z442" s="7"/>
      <c r="AA442" s="7"/>
      <c r="AE442" s="7"/>
      <c r="AF442" s="7"/>
      <c r="AJ442" s="7"/>
      <c r="AK442" s="7"/>
      <c r="AO442" s="7"/>
      <c r="AP442" s="7"/>
    </row>
    <row r="443" spans="5:42">
      <c r="E443" s="7"/>
      <c r="F443" s="7"/>
      <c r="J443" s="7"/>
      <c r="K443" s="7"/>
      <c r="U443" s="7"/>
      <c r="V443" s="7"/>
      <c r="Z443" s="7"/>
      <c r="AA443" s="7"/>
      <c r="AE443" s="7"/>
      <c r="AF443" s="7"/>
      <c r="AJ443" s="7"/>
      <c r="AK443" s="7"/>
      <c r="AO443" s="7"/>
      <c r="AP443" s="7"/>
    </row>
    <row r="444" spans="5:42">
      <c r="E444" s="7"/>
      <c r="F444" s="7"/>
      <c r="J444" s="7"/>
      <c r="K444" s="7"/>
      <c r="U444" s="7"/>
      <c r="V444" s="7"/>
      <c r="Z444" s="7"/>
      <c r="AA444" s="7"/>
      <c r="AE444" s="7"/>
      <c r="AF444" s="7"/>
      <c r="AJ444" s="7"/>
      <c r="AK444" s="7"/>
      <c r="AO444" s="7"/>
      <c r="AP444" s="7"/>
    </row>
    <row r="445" spans="5:42">
      <c r="E445" s="7"/>
      <c r="F445" s="7"/>
      <c r="J445" s="7"/>
      <c r="K445" s="7"/>
      <c r="U445" s="7"/>
      <c r="V445" s="7"/>
      <c r="Z445" s="7"/>
      <c r="AA445" s="7"/>
      <c r="AE445" s="7"/>
      <c r="AF445" s="7"/>
      <c r="AJ445" s="7"/>
      <c r="AK445" s="7"/>
      <c r="AO445" s="7"/>
      <c r="AP445" s="7"/>
    </row>
    <row r="446" spans="5:42">
      <c r="E446" s="7"/>
      <c r="F446" s="7"/>
      <c r="J446" s="7"/>
      <c r="K446" s="7"/>
      <c r="U446" s="7"/>
      <c r="V446" s="7"/>
      <c r="Z446" s="7"/>
      <c r="AA446" s="7"/>
      <c r="AE446" s="7"/>
      <c r="AF446" s="7"/>
      <c r="AJ446" s="7"/>
      <c r="AK446" s="7"/>
      <c r="AO446" s="7"/>
      <c r="AP446" s="7"/>
    </row>
    <row r="447" spans="5:42">
      <c r="E447" s="7"/>
      <c r="F447" s="7"/>
      <c r="J447" s="7"/>
      <c r="K447" s="7"/>
      <c r="U447" s="7"/>
      <c r="V447" s="7"/>
      <c r="Z447" s="7"/>
      <c r="AA447" s="7"/>
      <c r="AE447" s="7"/>
      <c r="AF447" s="7"/>
      <c r="AJ447" s="7"/>
      <c r="AK447" s="7"/>
      <c r="AO447" s="7"/>
      <c r="AP447" s="7"/>
    </row>
    <row r="448" spans="5:42">
      <c r="E448" s="7"/>
      <c r="F448" s="7"/>
      <c r="J448" s="7"/>
      <c r="K448" s="7"/>
      <c r="U448" s="7"/>
      <c r="V448" s="7"/>
      <c r="Z448" s="7"/>
      <c r="AA448" s="7"/>
      <c r="AE448" s="7"/>
      <c r="AF448" s="7"/>
      <c r="AJ448" s="7"/>
      <c r="AK448" s="7"/>
      <c r="AO448" s="7"/>
      <c r="AP448" s="7"/>
    </row>
    <row r="449" spans="5:42">
      <c r="E449" s="7"/>
      <c r="F449" s="7"/>
      <c r="J449" s="7"/>
      <c r="K449" s="7"/>
      <c r="U449" s="7"/>
      <c r="V449" s="7"/>
      <c r="Z449" s="7"/>
      <c r="AA449" s="7"/>
      <c r="AE449" s="7"/>
      <c r="AF449" s="7"/>
      <c r="AJ449" s="7"/>
      <c r="AK449" s="7"/>
      <c r="AO449" s="7"/>
      <c r="AP449" s="7"/>
    </row>
    <row r="450" spans="5:42">
      <c r="E450" s="7"/>
      <c r="F450" s="7"/>
      <c r="J450" s="7"/>
      <c r="K450" s="7"/>
      <c r="U450" s="7"/>
      <c r="V450" s="7"/>
      <c r="Z450" s="7"/>
      <c r="AA450" s="7"/>
      <c r="AE450" s="7"/>
      <c r="AF450" s="7"/>
      <c r="AJ450" s="7"/>
      <c r="AK450" s="7"/>
      <c r="AO450" s="7"/>
      <c r="AP450" s="7"/>
    </row>
    <row r="451" spans="5:42">
      <c r="E451" s="7"/>
      <c r="F451" s="7"/>
      <c r="J451" s="7"/>
      <c r="K451" s="7"/>
      <c r="U451" s="7"/>
      <c r="V451" s="7"/>
      <c r="Z451" s="7"/>
      <c r="AA451" s="7"/>
      <c r="AE451" s="7"/>
      <c r="AF451" s="7"/>
      <c r="AJ451" s="7"/>
      <c r="AK451" s="7"/>
      <c r="AO451" s="7"/>
      <c r="AP451" s="7"/>
    </row>
    <row r="452" spans="5:42">
      <c r="E452" s="7"/>
      <c r="F452" s="7"/>
      <c r="J452" s="7"/>
      <c r="K452" s="7"/>
      <c r="U452" s="7"/>
      <c r="V452" s="7"/>
      <c r="Z452" s="7"/>
      <c r="AA452" s="7"/>
      <c r="AE452" s="7"/>
      <c r="AF452" s="7"/>
      <c r="AJ452" s="7"/>
      <c r="AK452" s="7"/>
      <c r="AO452" s="7"/>
      <c r="AP452" s="7"/>
    </row>
    <row r="453" spans="5:42">
      <c r="E453" s="7"/>
      <c r="F453" s="7"/>
      <c r="J453" s="7"/>
      <c r="K453" s="7"/>
      <c r="U453" s="7"/>
      <c r="V453" s="7"/>
      <c r="Z453" s="7"/>
      <c r="AA453" s="7"/>
      <c r="AE453" s="7"/>
      <c r="AF453" s="7"/>
      <c r="AJ453" s="7"/>
      <c r="AK453" s="7"/>
      <c r="AO453" s="7"/>
      <c r="AP453" s="7"/>
    </row>
    <row r="454" spans="5:42">
      <c r="E454" s="7"/>
      <c r="F454" s="7"/>
      <c r="J454" s="7"/>
      <c r="K454" s="7"/>
      <c r="U454" s="7"/>
      <c r="V454" s="7"/>
      <c r="Z454" s="7"/>
      <c r="AA454" s="7"/>
      <c r="AE454" s="7"/>
      <c r="AF454" s="7"/>
      <c r="AJ454" s="7"/>
      <c r="AK454" s="7"/>
      <c r="AO454" s="7"/>
      <c r="AP454" s="7"/>
    </row>
    <row r="455" spans="5:42">
      <c r="E455" s="7"/>
      <c r="F455" s="7"/>
      <c r="J455" s="7"/>
      <c r="K455" s="7"/>
      <c r="U455" s="7"/>
      <c r="V455" s="7"/>
      <c r="Z455" s="7"/>
      <c r="AA455" s="7"/>
      <c r="AE455" s="7"/>
      <c r="AF455" s="7"/>
      <c r="AJ455" s="7"/>
      <c r="AK455" s="7"/>
      <c r="AO455" s="7"/>
      <c r="AP455" s="7"/>
    </row>
    <row r="456" spans="5:42">
      <c r="E456" s="7"/>
      <c r="F456" s="7"/>
      <c r="J456" s="7"/>
      <c r="K456" s="7"/>
      <c r="U456" s="7"/>
      <c r="V456" s="7"/>
      <c r="Z456" s="7"/>
      <c r="AA456" s="7"/>
      <c r="AE456" s="7"/>
      <c r="AF456" s="7"/>
      <c r="AJ456" s="7"/>
      <c r="AK456" s="7"/>
      <c r="AO456" s="7"/>
      <c r="AP456" s="7"/>
    </row>
    <row r="457" spans="5:42">
      <c r="E457" s="7"/>
      <c r="F457" s="7"/>
      <c r="J457" s="7"/>
      <c r="K457" s="7"/>
      <c r="U457" s="7"/>
      <c r="V457" s="7"/>
      <c r="Z457" s="7"/>
      <c r="AA457" s="7"/>
      <c r="AE457" s="7"/>
      <c r="AF457" s="7"/>
      <c r="AJ457" s="7"/>
      <c r="AK457" s="7"/>
      <c r="AO457" s="7"/>
      <c r="AP457" s="7"/>
    </row>
    <row r="458" spans="5:42">
      <c r="E458" s="7"/>
      <c r="F458" s="7"/>
      <c r="J458" s="7"/>
      <c r="K458" s="7"/>
      <c r="U458" s="7"/>
      <c r="V458" s="7"/>
      <c r="Z458" s="7"/>
      <c r="AA458" s="7"/>
      <c r="AE458" s="7"/>
      <c r="AF458" s="7"/>
      <c r="AJ458" s="7"/>
      <c r="AK458" s="7"/>
      <c r="AO458" s="7"/>
      <c r="AP458" s="7"/>
    </row>
    <row r="459" spans="5:42">
      <c r="E459" s="7"/>
      <c r="F459" s="7"/>
      <c r="J459" s="7"/>
      <c r="K459" s="7"/>
      <c r="U459" s="7"/>
      <c r="V459" s="7"/>
      <c r="Z459" s="7"/>
      <c r="AA459" s="7"/>
      <c r="AE459" s="7"/>
      <c r="AF459" s="7"/>
      <c r="AJ459" s="7"/>
      <c r="AK459" s="7"/>
      <c r="AO459" s="7"/>
      <c r="AP459" s="7"/>
    </row>
    <row r="460" spans="5:42">
      <c r="E460" s="7"/>
      <c r="F460" s="7"/>
      <c r="J460" s="7"/>
      <c r="K460" s="7"/>
      <c r="U460" s="7"/>
      <c r="V460" s="7"/>
      <c r="Z460" s="7"/>
      <c r="AA460" s="7"/>
      <c r="AE460" s="7"/>
      <c r="AF460" s="7"/>
      <c r="AJ460" s="7"/>
      <c r="AK460" s="7"/>
      <c r="AO460" s="7"/>
      <c r="AP460" s="7"/>
    </row>
    <row r="461" spans="5:42">
      <c r="E461" s="7"/>
      <c r="F461" s="7"/>
      <c r="J461" s="7"/>
      <c r="K461" s="7"/>
      <c r="U461" s="7"/>
      <c r="V461" s="7"/>
      <c r="Z461" s="7"/>
      <c r="AA461" s="7"/>
      <c r="AE461" s="7"/>
      <c r="AF461" s="7"/>
      <c r="AJ461" s="7"/>
      <c r="AK461" s="7"/>
      <c r="AO461" s="7"/>
      <c r="AP461" s="7"/>
    </row>
    <row r="462" spans="5:42">
      <c r="E462" s="7"/>
      <c r="F462" s="7"/>
      <c r="J462" s="7"/>
      <c r="K462" s="7"/>
      <c r="U462" s="7"/>
      <c r="V462" s="7"/>
      <c r="Z462" s="7"/>
      <c r="AA462" s="7"/>
      <c r="AE462" s="7"/>
      <c r="AF462" s="7"/>
      <c r="AJ462" s="7"/>
      <c r="AK462" s="7"/>
      <c r="AO462" s="7"/>
      <c r="AP462" s="7"/>
    </row>
    <row r="463" spans="5:42">
      <c r="E463" s="7"/>
      <c r="F463" s="7"/>
      <c r="J463" s="7"/>
      <c r="K463" s="7"/>
      <c r="U463" s="7"/>
      <c r="V463" s="7"/>
      <c r="Z463" s="7"/>
      <c r="AA463" s="7"/>
      <c r="AE463" s="7"/>
      <c r="AF463" s="7"/>
      <c r="AJ463" s="7"/>
      <c r="AK463" s="7"/>
      <c r="AO463" s="7"/>
      <c r="AP463" s="7"/>
    </row>
    <row r="464" spans="5:42">
      <c r="E464" s="7"/>
      <c r="F464" s="7"/>
      <c r="J464" s="7"/>
      <c r="K464" s="7"/>
      <c r="U464" s="7"/>
      <c r="V464" s="7"/>
      <c r="Z464" s="7"/>
      <c r="AA464" s="7"/>
      <c r="AE464" s="7"/>
      <c r="AF464" s="7"/>
      <c r="AJ464" s="7"/>
      <c r="AK464" s="7"/>
      <c r="AO464" s="7"/>
      <c r="AP464" s="7"/>
    </row>
    <row r="465" spans="5:42">
      <c r="E465" s="7"/>
      <c r="F465" s="7"/>
      <c r="J465" s="7"/>
      <c r="K465" s="7"/>
      <c r="U465" s="7"/>
      <c r="V465" s="7"/>
      <c r="Z465" s="7"/>
      <c r="AA465" s="7"/>
      <c r="AE465" s="7"/>
      <c r="AF465" s="7"/>
      <c r="AJ465" s="7"/>
      <c r="AK465" s="7"/>
      <c r="AO465" s="7"/>
      <c r="AP465" s="7"/>
    </row>
    <row r="466" spans="5:42">
      <c r="E466" s="7"/>
      <c r="F466" s="7"/>
      <c r="J466" s="7"/>
      <c r="K466" s="7"/>
      <c r="U466" s="7"/>
      <c r="V466" s="7"/>
      <c r="Z466" s="7"/>
      <c r="AA466" s="7"/>
      <c r="AE466" s="7"/>
      <c r="AF466" s="7"/>
      <c r="AJ466" s="7"/>
      <c r="AK466" s="7"/>
      <c r="AO466" s="7"/>
      <c r="AP466" s="7"/>
    </row>
    <row r="467" spans="5:42">
      <c r="E467" s="7"/>
      <c r="F467" s="7"/>
      <c r="J467" s="7"/>
      <c r="K467" s="7"/>
      <c r="U467" s="7"/>
      <c r="V467" s="7"/>
      <c r="Z467" s="7"/>
      <c r="AA467" s="7"/>
      <c r="AE467" s="7"/>
      <c r="AF467" s="7"/>
      <c r="AJ467" s="7"/>
      <c r="AK467" s="7"/>
      <c r="AO467" s="7"/>
      <c r="AP467" s="7"/>
    </row>
    <row r="468" spans="5:42">
      <c r="E468" s="7"/>
      <c r="F468" s="7"/>
      <c r="J468" s="7"/>
      <c r="K468" s="7"/>
      <c r="U468" s="7"/>
      <c r="V468" s="7"/>
      <c r="Z468" s="7"/>
      <c r="AA468" s="7"/>
      <c r="AE468" s="7"/>
      <c r="AF468" s="7"/>
      <c r="AJ468" s="7"/>
      <c r="AK468" s="7"/>
      <c r="AO468" s="7"/>
      <c r="AP468" s="7"/>
    </row>
    <row r="469" spans="5:42">
      <c r="E469" s="7"/>
      <c r="F469" s="7"/>
      <c r="J469" s="7"/>
      <c r="K469" s="7"/>
      <c r="U469" s="7"/>
      <c r="V469" s="7"/>
      <c r="Z469" s="7"/>
      <c r="AA469" s="7"/>
      <c r="AE469" s="7"/>
      <c r="AF469" s="7"/>
      <c r="AJ469" s="7"/>
      <c r="AK469" s="7"/>
      <c r="AO469" s="7"/>
      <c r="AP469" s="7"/>
    </row>
    <row r="470" spans="5:42">
      <c r="E470" s="7"/>
      <c r="F470" s="7"/>
      <c r="J470" s="7"/>
      <c r="K470" s="7"/>
      <c r="U470" s="7"/>
      <c r="V470" s="7"/>
      <c r="Z470" s="7"/>
      <c r="AA470" s="7"/>
      <c r="AE470" s="7"/>
      <c r="AF470" s="7"/>
      <c r="AJ470" s="7"/>
      <c r="AK470" s="7"/>
      <c r="AO470" s="7"/>
      <c r="AP470" s="7"/>
    </row>
    <row r="471" spans="5:42">
      <c r="E471" s="7"/>
      <c r="F471" s="7"/>
      <c r="J471" s="7"/>
      <c r="K471" s="7"/>
      <c r="U471" s="7"/>
      <c r="V471" s="7"/>
      <c r="Z471" s="7"/>
      <c r="AA471" s="7"/>
      <c r="AE471" s="7"/>
      <c r="AF471" s="7"/>
      <c r="AJ471" s="7"/>
      <c r="AK471" s="7"/>
      <c r="AO471" s="7"/>
      <c r="AP471" s="7"/>
    </row>
    <row r="472" spans="5:42">
      <c r="E472" s="7"/>
      <c r="F472" s="7"/>
      <c r="J472" s="7"/>
      <c r="K472" s="7"/>
      <c r="U472" s="7"/>
      <c r="V472" s="7"/>
      <c r="Z472" s="7"/>
      <c r="AA472" s="7"/>
      <c r="AE472" s="7"/>
      <c r="AF472" s="7"/>
      <c r="AJ472" s="7"/>
      <c r="AK472" s="7"/>
      <c r="AO472" s="7"/>
      <c r="AP472" s="7"/>
    </row>
    <row r="473" spans="5:42">
      <c r="E473" s="7"/>
      <c r="F473" s="7"/>
      <c r="J473" s="7"/>
      <c r="K473" s="7"/>
      <c r="U473" s="7"/>
      <c r="V473" s="7"/>
      <c r="Z473" s="7"/>
      <c r="AA473" s="7"/>
      <c r="AE473" s="7"/>
      <c r="AF473" s="7"/>
      <c r="AJ473" s="7"/>
      <c r="AK473" s="7"/>
      <c r="AO473" s="7"/>
      <c r="AP473" s="7"/>
    </row>
    <row r="474" spans="5:42">
      <c r="E474" s="7"/>
      <c r="F474" s="7"/>
      <c r="J474" s="7"/>
      <c r="K474" s="7"/>
      <c r="U474" s="7"/>
      <c r="V474" s="7"/>
      <c r="Z474" s="7"/>
      <c r="AA474" s="7"/>
      <c r="AE474" s="7"/>
      <c r="AF474" s="7"/>
      <c r="AJ474" s="7"/>
      <c r="AK474" s="7"/>
      <c r="AO474" s="7"/>
      <c r="AP474" s="7"/>
    </row>
    <row r="475" spans="5:42">
      <c r="E475" s="7"/>
      <c r="F475" s="7"/>
      <c r="J475" s="7"/>
      <c r="K475" s="7"/>
      <c r="U475" s="7"/>
      <c r="V475" s="7"/>
      <c r="Z475" s="7"/>
      <c r="AA475" s="7"/>
      <c r="AE475" s="7"/>
      <c r="AF475" s="7"/>
      <c r="AJ475" s="7"/>
      <c r="AK475" s="7"/>
      <c r="AO475" s="7"/>
      <c r="AP475" s="7"/>
    </row>
    <row r="476" spans="5:42">
      <c r="E476" s="7"/>
      <c r="F476" s="7"/>
      <c r="J476" s="7"/>
      <c r="K476" s="7"/>
      <c r="U476" s="7"/>
      <c r="V476" s="7"/>
      <c r="Z476" s="7"/>
      <c r="AA476" s="7"/>
      <c r="AE476" s="7"/>
      <c r="AF476" s="7"/>
      <c r="AJ476" s="7"/>
      <c r="AK476" s="7"/>
      <c r="AO476" s="7"/>
      <c r="AP476" s="7"/>
    </row>
    <row r="477" spans="5:42">
      <c r="E477" s="7"/>
      <c r="F477" s="7"/>
      <c r="J477" s="7"/>
      <c r="K477" s="7"/>
      <c r="U477" s="7"/>
      <c r="V477" s="7"/>
      <c r="Z477" s="7"/>
      <c r="AA477" s="7"/>
      <c r="AE477" s="7"/>
      <c r="AF477" s="7"/>
      <c r="AJ477" s="7"/>
      <c r="AK477" s="7"/>
      <c r="AO477" s="7"/>
      <c r="AP477" s="7"/>
    </row>
    <row r="478" spans="5:42">
      <c r="E478" s="7"/>
      <c r="F478" s="7"/>
      <c r="J478" s="7"/>
      <c r="K478" s="7"/>
      <c r="U478" s="7"/>
      <c r="V478" s="7"/>
      <c r="Z478" s="7"/>
      <c r="AA478" s="7"/>
      <c r="AE478" s="7"/>
      <c r="AF478" s="7"/>
      <c r="AJ478" s="7"/>
      <c r="AK478" s="7"/>
      <c r="AO478" s="7"/>
      <c r="AP478" s="7"/>
    </row>
    <row r="479" spans="5:42">
      <c r="E479" s="7"/>
      <c r="F479" s="7"/>
      <c r="J479" s="7"/>
      <c r="K479" s="7"/>
      <c r="U479" s="7"/>
      <c r="V479" s="7"/>
      <c r="Z479" s="7"/>
      <c r="AA479" s="7"/>
      <c r="AE479" s="7"/>
      <c r="AF479" s="7"/>
      <c r="AJ479" s="7"/>
      <c r="AK479" s="7"/>
      <c r="AO479" s="7"/>
      <c r="AP479" s="7"/>
    </row>
    <row r="480" spans="5:42">
      <c r="E480" s="7"/>
      <c r="F480" s="7"/>
      <c r="J480" s="7"/>
      <c r="K480" s="7"/>
      <c r="U480" s="7"/>
      <c r="V480" s="7"/>
      <c r="Z480" s="7"/>
      <c r="AA480" s="7"/>
      <c r="AE480" s="7"/>
      <c r="AF480" s="7"/>
      <c r="AJ480" s="7"/>
      <c r="AK480" s="7"/>
      <c r="AO480" s="7"/>
      <c r="AP480" s="7"/>
    </row>
    <row r="481" spans="5:42">
      <c r="E481" s="7"/>
      <c r="F481" s="7"/>
      <c r="J481" s="7"/>
      <c r="K481" s="7"/>
      <c r="U481" s="7"/>
      <c r="V481" s="7"/>
      <c r="Z481" s="7"/>
      <c r="AA481" s="7"/>
      <c r="AE481" s="7"/>
      <c r="AF481" s="7"/>
      <c r="AJ481" s="7"/>
      <c r="AK481" s="7"/>
      <c r="AO481" s="7"/>
      <c r="AP481" s="7"/>
    </row>
    <row r="482" spans="5:42">
      <c r="E482" s="7"/>
      <c r="F482" s="7"/>
      <c r="J482" s="7"/>
      <c r="K482" s="7"/>
      <c r="U482" s="7"/>
      <c r="V482" s="7"/>
      <c r="Z482" s="7"/>
      <c r="AA482" s="7"/>
      <c r="AE482" s="7"/>
      <c r="AF482" s="7"/>
      <c r="AJ482" s="7"/>
      <c r="AK482" s="7"/>
      <c r="AO482" s="7"/>
      <c r="AP482" s="7"/>
    </row>
    <row r="483" spans="5:42">
      <c r="E483" s="7"/>
      <c r="F483" s="7"/>
      <c r="J483" s="7"/>
      <c r="K483" s="7"/>
      <c r="U483" s="7"/>
      <c r="V483" s="7"/>
      <c r="Z483" s="7"/>
      <c r="AA483" s="7"/>
      <c r="AE483" s="7"/>
      <c r="AF483" s="7"/>
      <c r="AJ483" s="7"/>
      <c r="AK483" s="7"/>
      <c r="AO483" s="7"/>
      <c r="AP483" s="7"/>
    </row>
    <row r="484" spans="5:42">
      <c r="E484" s="7"/>
      <c r="F484" s="7"/>
      <c r="J484" s="7"/>
      <c r="K484" s="7"/>
      <c r="U484" s="7"/>
      <c r="V484" s="7"/>
      <c r="Z484" s="7"/>
      <c r="AA484" s="7"/>
      <c r="AE484" s="7"/>
      <c r="AF484" s="7"/>
      <c r="AJ484" s="7"/>
      <c r="AK484" s="7"/>
      <c r="AO484" s="7"/>
      <c r="AP484" s="7"/>
    </row>
    <row r="485" spans="5:42">
      <c r="E485" s="7"/>
      <c r="F485" s="7"/>
      <c r="J485" s="7"/>
      <c r="K485" s="7"/>
      <c r="U485" s="7"/>
      <c r="V485" s="7"/>
      <c r="Z485" s="7"/>
      <c r="AA485" s="7"/>
      <c r="AE485" s="7"/>
      <c r="AF485" s="7"/>
      <c r="AJ485" s="7"/>
      <c r="AK485" s="7"/>
      <c r="AO485" s="7"/>
      <c r="AP485" s="7"/>
    </row>
    <row r="486" spans="5:42">
      <c r="E486" s="7"/>
      <c r="F486" s="7"/>
      <c r="J486" s="7"/>
      <c r="K486" s="7"/>
      <c r="U486" s="7"/>
      <c r="V486" s="7"/>
      <c r="Z486" s="7"/>
      <c r="AA486" s="7"/>
      <c r="AE486" s="7"/>
      <c r="AF486" s="7"/>
      <c r="AJ486" s="7"/>
      <c r="AK486" s="7"/>
      <c r="AO486" s="7"/>
      <c r="AP486" s="7"/>
    </row>
    <row r="487" spans="5:42">
      <c r="E487" s="7"/>
      <c r="F487" s="7"/>
      <c r="J487" s="7"/>
      <c r="K487" s="7"/>
      <c r="U487" s="7"/>
      <c r="V487" s="7"/>
      <c r="Z487" s="7"/>
      <c r="AA487" s="7"/>
      <c r="AE487" s="7"/>
      <c r="AF487" s="7"/>
      <c r="AJ487" s="7"/>
      <c r="AK487" s="7"/>
      <c r="AO487" s="7"/>
      <c r="AP487" s="7"/>
    </row>
    <row r="488" spans="5:42">
      <c r="E488" s="7"/>
      <c r="F488" s="7"/>
      <c r="J488" s="7"/>
      <c r="K488" s="7"/>
      <c r="U488" s="7"/>
      <c r="V488" s="7"/>
      <c r="Z488" s="7"/>
      <c r="AA488" s="7"/>
      <c r="AE488" s="7"/>
      <c r="AF488" s="7"/>
      <c r="AJ488" s="7"/>
      <c r="AK488" s="7"/>
      <c r="AO488" s="7"/>
      <c r="AP488" s="7"/>
    </row>
    <row r="489" spans="5:42">
      <c r="E489" s="7"/>
      <c r="F489" s="7"/>
      <c r="J489" s="7"/>
      <c r="K489" s="7"/>
      <c r="U489" s="7"/>
      <c r="V489" s="7"/>
      <c r="Z489" s="7"/>
      <c r="AA489" s="7"/>
      <c r="AE489" s="7"/>
      <c r="AF489" s="7"/>
      <c r="AJ489" s="7"/>
      <c r="AK489" s="7"/>
      <c r="AO489" s="7"/>
      <c r="AP489" s="7"/>
    </row>
    <row r="490" spans="5:42">
      <c r="E490" s="7"/>
      <c r="F490" s="7"/>
      <c r="J490" s="7"/>
      <c r="K490" s="7"/>
      <c r="U490" s="7"/>
      <c r="V490" s="7"/>
      <c r="Z490" s="7"/>
      <c r="AA490" s="7"/>
      <c r="AE490" s="7"/>
      <c r="AF490" s="7"/>
      <c r="AJ490" s="7"/>
      <c r="AK490" s="7"/>
      <c r="AO490" s="7"/>
      <c r="AP490" s="7"/>
    </row>
    <row r="491" spans="5:42">
      <c r="E491" s="7"/>
      <c r="F491" s="7"/>
      <c r="J491" s="7"/>
      <c r="K491" s="7"/>
      <c r="U491" s="7"/>
      <c r="V491" s="7"/>
      <c r="Z491" s="7"/>
      <c r="AA491" s="7"/>
      <c r="AE491" s="7"/>
      <c r="AF491" s="7"/>
      <c r="AJ491" s="7"/>
      <c r="AK491" s="7"/>
      <c r="AO491" s="7"/>
      <c r="AP491" s="7"/>
    </row>
    <row r="492" spans="5:42">
      <c r="E492" s="7"/>
      <c r="F492" s="7"/>
      <c r="J492" s="7"/>
      <c r="K492" s="7"/>
      <c r="U492" s="7"/>
      <c r="V492" s="7"/>
      <c r="Z492" s="7"/>
      <c r="AA492" s="7"/>
      <c r="AE492" s="7"/>
      <c r="AF492" s="7"/>
      <c r="AJ492" s="7"/>
      <c r="AK492" s="7"/>
      <c r="AO492" s="7"/>
      <c r="AP492" s="7"/>
    </row>
    <row r="493" spans="5:42">
      <c r="E493" s="7"/>
      <c r="F493" s="7"/>
      <c r="J493" s="7"/>
      <c r="K493" s="7"/>
      <c r="U493" s="7"/>
      <c r="V493" s="7"/>
      <c r="Z493" s="7"/>
      <c r="AA493" s="7"/>
      <c r="AE493" s="7"/>
      <c r="AF493" s="7"/>
      <c r="AJ493" s="7"/>
      <c r="AK493" s="7"/>
      <c r="AO493" s="7"/>
      <c r="AP493" s="7"/>
    </row>
    <row r="494" spans="5:42">
      <c r="E494" s="7"/>
      <c r="F494" s="7"/>
      <c r="J494" s="7"/>
      <c r="K494" s="7"/>
      <c r="U494" s="7"/>
      <c r="V494" s="7"/>
      <c r="Z494" s="7"/>
      <c r="AA494" s="7"/>
      <c r="AE494" s="7"/>
      <c r="AF494" s="7"/>
      <c r="AJ494" s="7"/>
      <c r="AK494" s="7"/>
      <c r="AO494" s="7"/>
      <c r="AP494" s="7"/>
    </row>
    <row r="495" spans="5:42">
      <c r="E495" s="7"/>
      <c r="F495" s="7"/>
      <c r="J495" s="7"/>
      <c r="K495" s="7"/>
      <c r="U495" s="7"/>
      <c r="V495" s="7"/>
      <c r="Z495" s="7"/>
      <c r="AA495" s="7"/>
      <c r="AE495" s="7"/>
      <c r="AF495" s="7"/>
      <c r="AJ495" s="7"/>
      <c r="AK495" s="7"/>
      <c r="AO495" s="7"/>
      <c r="AP495" s="7"/>
    </row>
    <row r="496" spans="5:42">
      <c r="E496" s="7"/>
      <c r="F496" s="7"/>
      <c r="J496" s="7"/>
      <c r="K496" s="7"/>
      <c r="U496" s="7"/>
      <c r="V496" s="7"/>
      <c r="Z496" s="7"/>
      <c r="AA496" s="7"/>
      <c r="AE496" s="7"/>
      <c r="AF496" s="7"/>
      <c r="AJ496" s="7"/>
      <c r="AK496" s="7"/>
      <c r="AO496" s="7"/>
      <c r="AP496" s="7"/>
    </row>
    <row r="497" spans="5:42">
      <c r="E497" s="7"/>
      <c r="F497" s="7"/>
      <c r="J497" s="7"/>
      <c r="K497" s="7"/>
      <c r="U497" s="7"/>
      <c r="V497" s="7"/>
      <c r="Z497" s="7"/>
      <c r="AA497" s="7"/>
      <c r="AE497" s="7"/>
      <c r="AF497" s="7"/>
      <c r="AJ497" s="7"/>
      <c r="AK497" s="7"/>
      <c r="AO497" s="7"/>
      <c r="AP497" s="7"/>
    </row>
    <row r="498" spans="5:42">
      <c r="E498" s="7"/>
      <c r="F498" s="7"/>
      <c r="J498" s="7"/>
      <c r="K498" s="7"/>
      <c r="U498" s="7"/>
      <c r="V498" s="7"/>
      <c r="Z498" s="7"/>
      <c r="AA498" s="7"/>
      <c r="AE498" s="7"/>
      <c r="AF498" s="7"/>
      <c r="AJ498" s="7"/>
      <c r="AK498" s="7"/>
      <c r="AO498" s="7"/>
      <c r="AP498" s="7"/>
    </row>
    <row r="499" spans="5:42">
      <c r="E499" s="7"/>
      <c r="F499" s="7"/>
      <c r="J499" s="7"/>
      <c r="K499" s="7"/>
      <c r="U499" s="7"/>
      <c r="V499" s="7"/>
      <c r="Z499" s="7"/>
      <c r="AA499" s="7"/>
      <c r="AE499" s="7"/>
      <c r="AF499" s="7"/>
      <c r="AJ499" s="7"/>
      <c r="AK499" s="7"/>
      <c r="AO499" s="7"/>
      <c r="AP499" s="7"/>
    </row>
    <row r="500" spans="5:42">
      <c r="E500" s="7"/>
      <c r="F500" s="7"/>
      <c r="J500" s="7"/>
      <c r="K500" s="7"/>
      <c r="U500" s="7"/>
      <c r="V500" s="7"/>
      <c r="Z500" s="7"/>
      <c r="AA500" s="7"/>
      <c r="AE500" s="7"/>
      <c r="AF500" s="7"/>
      <c r="AJ500" s="7"/>
      <c r="AK500" s="7"/>
      <c r="AO500" s="7"/>
      <c r="AP500" s="7"/>
    </row>
    <row r="501" spans="5:42">
      <c r="E501" s="7"/>
      <c r="F501" s="7"/>
      <c r="J501" s="7"/>
      <c r="K501" s="7"/>
      <c r="U501" s="7"/>
      <c r="V501" s="7"/>
      <c r="Z501" s="7"/>
      <c r="AA501" s="7"/>
      <c r="AE501" s="7"/>
      <c r="AF501" s="7"/>
      <c r="AJ501" s="7"/>
      <c r="AK501" s="7"/>
      <c r="AO501" s="7"/>
      <c r="AP501" s="7"/>
    </row>
    <row r="502" spans="5:42">
      <c r="E502" s="7"/>
      <c r="F502" s="7"/>
      <c r="J502" s="7"/>
      <c r="K502" s="7"/>
      <c r="U502" s="7"/>
      <c r="V502" s="7"/>
      <c r="Z502" s="7"/>
      <c r="AA502" s="7"/>
      <c r="AE502" s="7"/>
      <c r="AF502" s="7"/>
      <c r="AJ502" s="7"/>
      <c r="AK502" s="7"/>
      <c r="AO502" s="7"/>
      <c r="AP502" s="7"/>
    </row>
    <row r="503" spans="5:42">
      <c r="E503" s="7"/>
      <c r="F503" s="7"/>
      <c r="J503" s="7"/>
      <c r="K503" s="7"/>
      <c r="U503" s="7"/>
      <c r="V503" s="7"/>
      <c r="Z503" s="7"/>
      <c r="AA503" s="7"/>
      <c r="AE503" s="7"/>
      <c r="AF503" s="7"/>
      <c r="AJ503" s="7"/>
      <c r="AK503" s="7"/>
      <c r="AO503" s="7"/>
      <c r="AP503" s="7"/>
    </row>
    <row r="504" spans="5:42">
      <c r="E504" s="7"/>
      <c r="F504" s="7"/>
      <c r="J504" s="7"/>
      <c r="K504" s="7"/>
      <c r="U504" s="7"/>
      <c r="V504" s="7"/>
      <c r="Z504" s="7"/>
      <c r="AA504" s="7"/>
      <c r="AE504" s="7"/>
      <c r="AF504" s="7"/>
      <c r="AJ504" s="7"/>
      <c r="AK504" s="7"/>
      <c r="AO504" s="7"/>
      <c r="AP504" s="7"/>
    </row>
    <row r="505" spans="5:42">
      <c r="E505" s="7"/>
      <c r="F505" s="7"/>
      <c r="J505" s="7"/>
      <c r="K505" s="7"/>
      <c r="U505" s="7"/>
      <c r="V505" s="7"/>
      <c r="Z505" s="7"/>
      <c r="AA505" s="7"/>
      <c r="AE505" s="7"/>
      <c r="AF505" s="7"/>
      <c r="AJ505" s="7"/>
      <c r="AK505" s="7"/>
      <c r="AO505" s="7"/>
      <c r="AP505" s="7"/>
    </row>
    <row r="506" spans="5:42">
      <c r="E506" s="7"/>
      <c r="F506" s="7"/>
      <c r="J506" s="7"/>
      <c r="K506" s="7"/>
      <c r="U506" s="7"/>
      <c r="V506" s="7"/>
      <c r="Z506" s="7"/>
      <c r="AA506" s="7"/>
      <c r="AE506" s="7"/>
      <c r="AF506" s="7"/>
      <c r="AJ506" s="7"/>
      <c r="AK506" s="7"/>
      <c r="AO506" s="7"/>
      <c r="AP506" s="7"/>
    </row>
    <row r="507" spans="5:42">
      <c r="E507" s="7"/>
      <c r="F507" s="7"/>
      <c r="J507" s="7"/>
      <c r="K507" s="7"/>
      <c r="U507" s="7"/>
      <c r="V507" s="7"/>
      <c r="Z507" s="7"/>
      <c r="AA507" s="7"/>
      <c r="AE507" s="7"/>
      <c r="AF507" s="7"/>
      <c r="AJ507" s="7"/>
      <c r="AK507" s="7"/>
      <c r="AO507" s="7"/>
      <c r="AP507" s="7"/>
    </row>
    <row r="508" spans="5:42">
      <c r="E508" s="7"/>
      <c r="F508" s="7"/>
      <c r="J508" s="7"/>
      <c r="K508" s="7"/>
      <c r="U508" s="7"/>
      <c r="V508" s="7"/>
      <c r="Z508" s="7"/>
      <c r="AA508" s="7"/>
      <c r="AE508" s="7"/>
      <c r="AF508" s="7"/>
      <c r="AJ508" s="7"/>
      <c r="AK508" s="7"/>
      <c r="AO508" s="7"/>
      <c r="AP508" s="7"/>
    </row>
    <row r="509" spans="5:42">
      <c r="E509" s="7"/>
      <c r="F509" s="7"/>
      <c r="J509" s="7"/>
      <c r="K509" s="7"/>
      <c r="U509" s="7"/>
      <c r="V509" s="7"/>
      <c r="Z509" s="7"/>
      <c r="AA509" s="7"/>
      <c r="AE509" s="7"/>
      <c r="AF509" s="7"/>
      <c r="AJ509" s="7"/>
      <c r="AK509" s="7"/>
      <c r="AO509" s="7"/>
      <c r="AP509" s="7"/>
    </row>
    <row r="510" spans="5:42">
      <c r="E510" s="7"/>
      <c r="F510" s="7"/>
      <c r="J510" s="7"/>
      <c r="K510" s="7"/>
      <c r="U510" s="7"/>
      <c r="V510" s="7"/>
      <c r="Z510" s="7"/>
      <c r="AA510" s="7"/>
      <c r="AE510" s="7"/>
      <c r="AF510" s="7"/>
      <c r="AJ510" s="7"/>
      <c r="AK510" s="7"/>
      <c r="AO510" s="7"/>
      <c r="AP510" s="7"/>
    </row>
    <row r="511" spans="5:42">
      <c r="E511" s="7"/>
      <c r="F511" s="7"/>
      <c r="J511" s="7"/>
      <c r="K511" s="7"/>
      <c r="U511" s="7"/>
      <c r="V511" s="7"/>
      <c r="Z511" s="7"/>
      <c r="AA511" s="7"/>
      <c r="AE511" s="7"/>
      <c r="AF511" s="7"/>
      <c r="AJ511" s="7"/>
      <c r="AK511" s="7"/>
      <c r="AO511" s="7"/>
      <c r="AP511" s="7"/>
    </row>
    <row r="512" spans="5:42">
      <c r="E512" s="7"/>
      <c r="F512" s="7"/>
      <c r="J512" s="7"/>
      <c r="K512" s="7"/>
      <c r="U512" s="7"/>
      <c r="V512" s="7"/>
      <c r="Z512" s="7"/>
      <c r="AA512" s="7"/>
      <c r="AE512" s="7"/>
      <c r="AF512" s="7"/>
      <c r="AJ512" s="7"/>
      <c r="AK512" s="7"/>
      <c r="AO512" s="7"/>
      <c r="AP512" s="7"/>
    </row>
    <row r="513" spans="5:42">
      <c r="E513" s="7"/>
      <c r="F513" s="7"/>
      <c r="J513" s="7"/>
      <c r="K513" s="7"/>
      <c r="U513" s="7"/>
      <c r="V513" s="7"/>
      <c r="Z513" s="7"/>
      <c r="AA513" s="7"/>
      <c r="AE513" s="7"/>
      <c r="AF513" s="7"/>
      <c r="AJ513" s="7"/>
      <c r="AK513" s="7"/>
      <c r="AO513" s="7"/>
      <c r="AP513" s="7"/>
    </row>
    <row r="514" spans="5:42">
      <c r="E514" s="7"/>
      <c r="F514" s="7"/>
      <c r="J514" s="7"/>
      <c r="K514" s="7"/>
      <c r="U514" s="7"/>
      <c r="V514" s="7"/>
      <c r="Z514" s="7"/>
      <c r="AA514" s="7"/>
      <c r="AE514" s="7"/>
      <c r="AF514" s="7"/>
      <c r="AJ514" s="7"/>
      <c r="AK514" s="7"/>
      <c r="AO514" s="7"/>
      <c r="AP514" s="7"/>
    </row>
    <row r="515" spans="5:42">
      <c r="E515" s="7"/>
      <c r="F515" s="7"/>
      <c r="J515" s="7"/>
      <c r="K515" s="7"/>
      <c r="U515" s="7"/>
      <c r="V515" s="7"/>
      <c r="Z515" s="7"/>
      <c r="AA515" s="7"/>
      <c r="AE515" s="7"/>
      <c r="AF515" s="7"/>
      <c r="AJ515" s="7"/>
      <c r="AK515" s="7"/>
      <c r="AO515" s="7"/>
      <c r="AP515" s="7"/>
    </row>
    <row r="516" spans="5:42">
      <c r="E516" s="7"/>
      <c r="F516" s="7"/>
      <c r="J516" s="7"/>
      <c r="K516" s="7"/>
      <c r="U516" s="7"/>
      <c r="V516" s="7"/>
      <c r="Z516" s="7"/>
      <c r="AA516" s="7"/>
      <c r="AE516" s="7"/>
      <c r="AF516" s="7"/>
      <c r="AJ516" s="7"/>
      <c r="AK516" s="7"/>
      <c r="AO516" s="7"/>
      <c r="AP516" s="7"/>
    </row>
    <row r="517" spans="5:42">
      <c r="E517" s="7"/>
      <c r="F517" s="7"/>
      <c r="J517" s="7"/>
      <c r="K517" s="7"/>
      <c r="U517" s="7"/>
      <c r="V517" s="7"/>
      <c r="Z517" s="7"/>
      <c r="AA517" s="7"/>
      <c r="AE517" s="7"/>
      <c r="AF517" s="7"/>
      <c r="AJ517" s="7"/>
      <c r="AK517" s="7"/>
      <c r="AO517" s="7"/>
      <c r="AP517" s="7"/>
    </row>
    <row r="518" spans="5:42">
      <c r="E518" s="7"/>
      <c r="F518" s="7"/>
      <c r="J518" s="7"/>
      <c r="K518" s="7"/>
      <c r="U518" s="7"/>
      <c r="V518" s="7"/>
      <c r="Z518" s="7"/>
      <c r="AA518" s="7"/>
      <c r="AE518" s="7"/>
      <c r="AF518" s="7"/>
      <c r="AJ518" s="7"/>
      <c r="AK518" s="7"/>
      <c r="AO518" s="7"/>
      <c r="AP518" s="7"/>
    </row>
    <row r="519" spans="5:42">
      <c r="E519" s="7"/>
      <c r="F519" s="7"/>
      <c r="J519" s="7"/>
      <c r="K519" s="7"/>
      <c r="U519" s="7"/>
      <c r="V519" s="7"/>
      <c r="Z519" s="7"/>
      <c r="AA519" s="7"/>
      <c r="AE519" s="7"/>
      <c r="AF519" s="7"/>
      <c r="AJ519" s="7"/>
      <c r="AK519" s="7"/>
      <c r="AO519" s="7"/>
      <c r="AP519" s="7"/>
    </row>
    <row r="520" spans="5:42">
      <c r="E520" s="7"/>
      <c r="F520" s="7"/>
      <c r="J520" s="7"/>
      <c r="K520" s="7"/>
      <c r="U520" s="7"/>
      <c r="V520" s="7"/>
      <c r="Z520" s="7"/>
      <c r="AA520" s="7"/>
      <c r="AE520" s="7"/>
      <c r="AF520" s="7"/>
      <c r="AJ520" s="7"/>
      <c r="AK520" s="7"/>
      <c r="AO520" s="7"/>
      <c r="AP520" s="7"/>
    </row>
    <row r="521" spans="5:42">
      <c r="E521" s="7"/>
      <c r="F521" s="7"/>
      <c r="J521" s="7"/>
      <c r="K521" s="7"/>
      <c r="U521" s="7"/>
      <c r="V521" s="7"/>
      <c r="Z521" s="7"/>
      <c r="AA521" s="7"/>
      <c r="AE521" s="7"/>
      <c r="AF521" s="7"/>
      <c r="AJ521" s="7"/>
      <c r="AK521" s="7"/>
      <c r="AO521" s="7"/>
      <c r="AP521" s="7"/>
    </row>
    <row r="522" spans="5:42">
      <c r="E522" s="7"/>
      <c r="F522" s="7"/>
      <c r="J522" s="7"/>
      <c r="K522" s="7"/>
      <c r="U522" s="7"/>
      <c r="V522" s="7"/>
      <c r="Z522" s="7"/>
      <c r="AA522" s="7"/>
      <c r="AE522" s="7"/>
      <c r="AF522" s="7"/>
      <c r="AJ522" s="7"/>
      <c r="AK522" s="7"/>
      <c r="AO522" s="7"/>
      <c r="AP522" s="7"/>
    </row>
    <row r="523" spans="5:42">
      <c r="E523" s="7"/>
      <c r="F523" s="7"/>
      <c r="J523" s="7"/>
      <c r="K523" s="7"/>
      <c r="U523" s="7"/>
      <c r="V523" s="7"/>
      <c r="Z523" s="7"/>
      <c r="AA523" s="7"/>
      <c r="AE523" s="7"/>
      <c r="AF523" s="7"/>
      <c r="AJ523" s="7"/>
      <c r="AK523" s="7"/>
      <c r="AO523" s="7"/>
      <c r="AP523" s="7"/>
    </row>
    <row r="524" spans="5:42">
      <c r="E524" s="7"/>
      <c r="F524" s="7"/>
      <c r="J524" s="7"/>
      <c r="K524" s="7"/>
      <c r="U524" s="7"/>
      <c r="V524" s="7"/>
      <c r="Z524" s="7"/>
      <c r="AA524" s="7"/>
      <c r="AE524" s="7"/>
      <c r="AF524" s="7"/>
      <c r="AJ524" s="7"/>
      <c r="AK524" s="7"/>
      <c r="AO524" s="7"/>
      <c r="AP524" s="7"/>
    </row>
    <row r="525" spans="5:42">
      <c r="E525" s="7"/>
      <c r="F525" s="7"/>
      <c r="J525" s="7"/>
      <c r="K525" s="7"/>
      <c r="U525" s="7"/>
      <c r="V525" s="7"/>
      <c r="Z525" s="7"/>
      <c r="AA525" s="7"/>
      <c r="AE525" s="7"/>
      <c r="AF525" s="7"/>
      <c r="AJ525" s="7"/>
      <c r="AK525" s="7"/>
      <c r="AO525" s="7"/>
      <c r="AP525" s="7"/>
    </row>
    <row r="526" spans="5:42">
      <c r="E526" s="7"/>
      <c r="F526" s="7"/>
      <c r="J526" s="7"/>
      <c r="K526" s="7"/>
      <c r="U526" s="7"/>
      <c r="V526" s="7"/>
      <c r="Z526" s="7"/>
      <c r="AA526" s="7"/>
      <c r="AE526" s="7"/>
      <c r="AF526" s="7"/>
      <c r="AJ526" s="7"/>
      <c r="AK526" s="7"/>
      <c r="AO526" s="7"/>
      <c r="AP526" s="7"/>
    </row>
    <row r="527" spans="5:42">
      <c r="E527" s="7"/>
      <c r="F527" s="7"/>
      <c r="J527" s="7"/>
      <c r="K527" s="7"/>
      <c r="U527" s="7"/>
      <c r="V527" s="7"/>
      <c r="Z527" s="7"/>
      <c r="AA527" s="7"/>
      <c r="AE527" s="7"/>
      <c r="AF527" s="7"/>
      <c r="AJ527" s="7"/>
      <c r="AK527" s="7"/>
      <c r="AO527" s="7"/>
      <c r="AP527" s="7"/>
    </row>
    <row r="528" spans="5:42">
      <c r="E528" s="7"/>
      <c r="F528" s="7"/>
      <c r="J528" s="7"/>
      <c r="K528" s="7"/>
      <c r="U528" s="7"/>
      <c r="V528" s="7"/>
      <c r="Z528" s="7"/>
      <c r="AA528" s="7"/>
      <c r="AE528" s="7"/>
      <c r="AF528" s="7"/>
      <c r="AJ528" s="7"/>
      <c r="AK528" s="7"/>
      <c r="AO528" s="7"/>
      <c r="AP528" s="7"/>
    </row>
    <row r="529" spans="5:42">
      <c r="E529" s="7"/>
      <c r="F529" s="7"/>
      <c r="J529" s="7"/>
      <c r="K529" s="7"/>
      <c r="U529" s="7"/>
      <c r="V529" s="7"/>
      <c r="Z529" s="7"/>
      <c r="AA529" s="7"/>
      <c r="AE529" s="7"/>
      <c r="AF529" s="7"/>
      <c r="AJ529" s="7"/>
      <c r="AK529" s="7"/>
      <c r="AO529" s="7"/>
      <c r="AP529" s="7"/>
    </row>
    <row r="530" spans="5:42">
      <c r="E530" s="7"/>
      <c r="F530" s="7"/>
      <c r="J530" s="7"/>
      <c r="K530" s="7"/>
      <c r="U530" s="7"/>
      <c r="V530" s="7"/>
      <c r="Z530" s="7"/>
      <c r="AA530" s="7"/>
      <c r="AE530" s="7"/>
      <c r="AF530" s="7"/>
      <c r="AJ530" s="7"/>
      <c r="AK530" s="7"/>
      <c r="AO530" s="7"/>
      <c r="AP530" s="7"/>
    </row>
    <row r="531" spans="5:42">
      <c r="E531" s="7"/>
      <c r="F531" s="7"/>
      <c r="J531" s="7"/>
      <c r="K531" s="7"/>
      <c r="U531" s="7"/>
      <c r="V531" s="7"/>
      <c r="Z531" s="7"/>
      <c r="AA531" s="7"/>
      <c r="AE531" s="7"/>
      <c r="AF531" s="7"/>
      <c r="AJ531" s="7"/>
      <c r="AK531" s="7"/>
      <c r="AO531" s="7"/>
      <c r="AP531" s="7"/>
    </row>
    <row r="532" spans="5:42">
      <c r="E532" s="7"/>
      <c r="F532" s="7"/>
      <c r="J532" s="7"/>
      <c r="K532" s="7"/>
      <c r="U532" s="7"/>
      <c r="V532" s="7"/>
      <c r="Z532" s="7"/>
      <c r="AA532" s="7"/>
      <c r="AE532" s="7"/>
      <c r="AF532" s="7"/>
      <c r="AJ532" s="7"/>
      <c r="AK532" s="7"/>
      <c r="AO532" s="7"/>
      <c r="AP532" s="7"/>
    </row>
    <row r="533" spans="5:42">
      <c r="E533" s="7"/>
      <c r="F533" s="7"/>
      <c r="J533" s="7"/>
      <c r="K533" s="7"/>
      <c r="U533" s="7"/>
      <c r="V533" s="7"/>
      <c r="Z533" s="7"/>
      <c r="AA533" s="7"/>
      <c r="AE533" s="7"/>
      <c r="AF533" s="7"/>
      <c r="AJ533" s="7"/>
      <c r="AK533" s="7"/>
      <c r="AO533" s="7"/>
      <c r="AP533" s="7"/>
    </row>
    <row r="534" spans="5:42">
      <c r="E534" s="7"/>
      <c r="F534" s="7"/>
      <c r="J534" s="7"/>
      <c r="K534" s="7"/>
      <c r="U534" s="7"/>
      <c r="V534" s="7"/>
      <c r="Z534" s="7"/>
      <c r="AA534" s="7"/>
      <c r="AE534" s="7"/>
      <c r="AF534" s="7"/>
      <c r="AJ534" s="7"/>
      <c r="AK534" s="7"/>
      <c r="AO534" s="7"/>
      <c r="AP534" s="7"/>
    </row>
    <row r="535" spans="5:42">
      <c r="E535" s="7"/>
      <c r="F535" s="7"/>
      <c r="J535" s="7"/>
      <c r="K535" s="7"/>
      <c r="U535" s="7"/>
      <c r="V535" s="7"/>
      <c r="Z535" s="7"/>
      <c r="AA535" s="7"/>
      <c r="AE535" s="7"/>
      <c r="AF535" s="7"/>
      <c r="AJ535" s="7"/>
      <c r="AK535" s="7"/>
      <c r="AO535" s="7"/>
      <c r="AP535" s="7"/>
    </row>
    <row r="536" spans="5:42">
      <c r="E536" s="7"/>
      <c r="F536" s="7"/>
      <c r="J536" s="7"/>
      <c r="K536" s="7"/>
      <c r="U536" s="7"/>
      <c r="V536" s="7"/>
      <c r="Z536" s="7"/>
      <c r="AA536" s="7"/>
      <c r="AE536" s="7"/>
      <c r="AF536" s="7"/>
      <c r="AJ536" s="7"/>
      <c r="AK536" s="7"/>
      <c r="AO536" s="7"/>
      <c r="AP536" s="7"/>
    </row>
    <row r="537" spans="5:42">
      <c r="E537" s="7"/>
      <c r="F537" s="7"/>
      <c r="J537" s="7"/>
      <c r="K537" s="7"/>
      <c r="U537" s="7"/>
      <c r="V537" s="7"/>
      <c r="Z537" s="7"/>
      <c r="AA537" s="7"/>
      <c r="AE537" s="7"/>
      <c r="AF537" s="7"/>
      <c r="AJ537" s="7"/>
      <c r="AK537" s="7"/>
      <c r="AO537" s="7"/>
      <c r="AP537" s="7"/>
    </row>
    <row r="538" spans="5:42">
      <c r="E538" s="7"/>
      <c r="F538" s="7"/>
      <c r="J538" s="7"/>
      <c r="K538" s="7"/>
      <c r="U538" s="7"/>
      <c r="V538" s="7"/>
      <c r="Z538" s="7"/>
      <c r="AA538" s="7"/>
      <c r="AE538" s="7"/>
      <c r="AF538" s="7"/>
      <c r="AJ538" s="7"/>
      <c r="AK538" s="7"/>
      <c r="AO538" s="7"/>
      <c r="AP538" s="7"/>
    </row>
    <row r="539" spans="5:42">
      <c r="E539" s="7"/>
      <c r="F539" s="7"/>
      <c r="J539" s="7"/>
      <c r="K539" s="7"/>
      <c r="U539" s="7"/>
      <c r="V539" s="7"/>
      <c r="Z539" s="7"/>
      <c r="AA539" s="7"/>
      <c r="AE539" s="7"/>
      <c r="AF539" s="7"/>
      <c r="AJ539" s="7"/>
      <c r="AK539" s="7"/>
      <c r="AO539" s="7"/>
      <c r="AP539" s="7"/>
    </row>
    <row r="540" spans="5:42">
      <c r="E540" s="7"/>
      <c r="F540" s="7"/>
      <c r="J540" s="7"/>
      <c r="K540" s="7"/>
      <c r="U540" s="7"/>
      <c r="V540" s="7"/>
      <c r="Z540" s="7"/>
      <c r="AA540" s="7"/>
      <c r="AE540" s="7"/>
      <c r="AF540" s="7"/>
      <c r="AJ540" s="7"/>
      <c r="AK540" s="7"/>
      <c r="AO540" s="7"/>
      <c r="AP540" s="7"/>
    </row>
    <row r="541" spans="5:42">
      <c r="E541" s="7"/>
      <c r="F541" s="7"/>
      <c r="J541" s="7"/>
      <c r="K541" s="7"/>
      <c r="U541" s="7"/>
      <c r="V541" s="7"/>
      <c r="Z541" s="7"/>
      <c r="AA541" s="7"/>
      <c r="AE541" s="7"/>
      <c r="AF541" s="7"/>
      <c r="AJ541" s="7"/>
      <c r="AK541" s="7"/>
      <c r="AO541" s="7"/>
      <c r="AP541" s="7"/>
    </row>
    <row r="542" spans="5:42">
      <c r="E542" s="7"/>
      <c r="F542" s="7"/>
      <c r="J542" s="7"/>
      <c r="K542" s="7"/>
      <c r="U542" s="7"/>
      <c r="V542" s="7"/>
      <c r="Z542" s="7"/>
      <c r="AA542" s="7"/>
      <c r="AE542" s="7"/>
      <c r="AF542" s="7"/>
      <c r="AJ542" s="7"/>
      <c r="AK542" s="7"/>
      <c r="AO542" s="7"/>
      <c r="AP542" s="7"/>
    </row>
    <row r="543" spans="5:42">
      <c r="E543" s="7"/>
      <c r="F543" s="7"/>
      <c r="J543" s="7"/>
      <c r="K543" s="7"/>
      <c r="U543" s="7"/>
      <c r="V543" s="7"/>
      <c r="Z543" s="7"/>
      <c r="AA543" s="7"/>
      <c r="AE543" s="7"/>
      <c r="AF543" s="7"/>
      <c r="AJ543" s="7"/>
      <c r="AK543" s="7"/>
      <c r="AO543" s="7"/>
      <c r="AP543" s="7"/>
    </row>
    <row r="544" spans="5:42">
      <c r="E544" s="7"/>
      <c r="F544" s="7"/>
      <c r="J544" s="7"/>
      <c r="K544" s="7"/>
      <c r="U544" s="7"/>
      <c r="V544" s="7"/>
      <c r="Z544" s="7"/>
      <c r="AA544" s="7"/>
      <c r="AE544" s="7"/>
      <c r="AF544" s="7"/>
      <c r="AJ544" s="7"/>
      <c r="AK544" s="7"/>
      <c r="AO544" s="7"/>
      <c r="AP544" s="7"/>
    </row>
    <row r="545" spans="5:42">
      <c r="E545" s="7"/>
      <c r="F545" s="7"/>
      <c r="J545" s="7"/>
      <c r="K545" s="7"/>
      <c r="U545" s="7"/>
      <c r="V545" s="7"/>
      <c r="Z545" s="7"/>
      <c r="AA545" s="7"/>
      <c r="AE545" s="7"/>
      <c r="AF545" s="7"/>
      <c r="AJ545" s="7"/>
      <c r="AK545" s="7"/>
      <c r="AO545" s="7"/>
      <c r="AP545" s="7"/>
    </row>
    <row r="546" spans="5:42">
      <c r="E546" s="7"/>
      <c r="F546" s="7"/>
      <c r="J546" s="7"/>
      <c r="K546" s="7"/>
      <c r="U546" s="7"/>
      <c r="V546" s="7"/>
      <c r="Z546" s="7"/>
      <c r="AA546" s="7"/>
      <c r="AE546" s="7"/>
      <c r="AF546" s="7"/>
      <c r="AJ546" s="7"/>
      <c r="AK546" s="7"/>
      <c r="AO546" s="7"/>
      <c r="AP546" s="7"/>
    </row>
    <row r="547" spans="5:42">
      <c r="E547" s="7"/>
      <c r="F547" s="7"/>
      <c r="J547" s="7"/>
      <c r="K547" s="7"/>
      <c r="U547" s="7"/>
      <c r="V547" s="7"/>
      <c r="Z547" s="7"/>
      <c r="AA547" s="7"/>
      <c r="AE547" s="7"/>
      <c r="AF547" s="7"/>
      <c r="AJ547" s="7"/>
      <c r="AK547" s="7"/>
      <c r="AO547" s="7"/>
      <c r="AP547" s="7"/>
    </row>
    <row r="548" spans="5:42">
      <c r="E548" s="7"/>
      <c r="F548" s="7"/>
      <c r="J548" s="7"/>
      <c r="K548" s="7"/>
      <c r="U548" s="7"/>
      <c r="V548" s="7"/>
      <c r="Z548" s="7"/>
      <c r="AA548" s="7"/>
      <c r="AE548" s="7"/>
      <c r="AF548" s="7"/>
      <c r="AJ548" s="7"/>
      <c r="AK548" s="7"/>
      <c r="AO548" s="7"/>
      <c r="AP548" s="7"/>
    </row>
    <row r="549" spans="5:42">
      <c r="E549" s="7"/>
      <c r="F549" s="7"/>
      <c r="J549" s="7"/>
      <c r="K549" s="7"/>
      <c r="U549" s="7"/>
      <c r="V549" s="7"/>
      <c r="Z549" s="7"/>
      <c r="AA549" s="7"/>
      <c r="AE549" s="7"/>
      <c r="AF549" s="7"/>
      <c r="AJ549" s="7"/>
      <c r="AK549" s="7"/>
      <c r="AO549" s="7"/>
      <c r="AP549" s="7"/>
    </row>
    <row r="550" spans="5:42">
      <c r="E550" s="7"/>
      <c r="F550" s="7"/>
      <c r="J550" s="7"/>
      <c r="K550" s="7"/>
      <c r="U550" s="7"/>
      <c r="V550" s="7"/>
      <c r="Z550" s="7"/>
      <c r="AA550" s="7"/>
      <c r="AE550" s="7"/>
      <c r="AF550" s="7"/>
      <c r="AJ550" s="7"/>
      <c r="AK550" s="7"/>
      <c r="AO550" s="7"/>
      <c r="AP550" s="7"/>
    </row>
    <row r="551" spans="5:42">
      <c r="E551" s="7"/>
      <c r="F551" s="7"/>
      <c r="J551" s="7"/>
      <c r="K551" s="7"/>
      <c r="U551" s="7"/>
      <c r="V551" s="7"/>
      <c r="Z551" s="7"/>
      <c r="AA551" s="7"/>
      <c r="AE551" s="7"/>
      <c r="AF551" s="7"/>
      <c r="AJ551" s="7"/>
      <c r="AK551" s="7"/>
      <c r="AO551" s="7"/>
      <c r="AP551" s="7"/>
    </row>
    <row r="552" spans="5:42">
      <c r="E552" s="7"/>
      <c r="F552" s="7"/>
      <c r="J552" s="7"/>
      <c r="K552" s="7"/>
      <c r="U552" s="7"/>
      <c r="V552" s="7"/>
      <c r="Z552" s="7"/>
      <c r="AA552" s="7"/>
      <c r="AE552" s="7"/>
      <c r="AF552" s="7"/>
      <c r="AJ552" s="7"/>
      <c r="AK552" s="7"/>
      <c r="AO552" s="7"/>
      <c r="AP552" s="7"/>
    </row>
    <row r="553" spans="5:42">
      <c r="E553" s="7"/>
      <c r="F553" s="7"/>
      <c r="J553" s="7"/>
      <c r="K553" s="7"/>
      <c r="U553" s="7"/>
      <c r="V553" s="7"/>
      <c r="Z553" s="7"/>
      <c r="AA553" s="7"/>
      <c r="AE553" s="7"/>
      <c r="AF553" s="7"/>
      <c r="AJ553" s="7"/>
      <c r="AK553" s="7"/>
      <c r="AO553" s="7"/>
      <c r="AP553" s="7"/>
    </row>
    <row r="554" spans="5:42">
      <c r="E554" s="7"/>
      <c r="F554" s="7"/>
      <c r="J554" s="7"/>
      <c r="K554" s="7"/>
      <c r="U554" s="7"/>
      <c r="V554" s="7"/>
      <c r="Z554" s="7"/>
      <c r="AA554" s="7"/>
      <c r="AE554" s="7"/>
      <c r="AF554" s="7"/>
      <c r="AJ554" s="7"/>
      <c r="AK554" s="7"/>
      <c r="AO554" s="7"/>
      <c r="AP554" s="7"/>
    </row>
    <row r="555" spans="5:42">
      <c r="E555" s="7"/>
      <c r="F555" s="7"/>
      <c r="J555" s="7"/>
      <c r="K555" s="7"/>
      <c r="U555" s="7"/>
      <c r="V555" s="7"/>
      <c r="Z555" s="7"/>
      <c r="AA555" s="7"/>
      <c r="AE555" s="7"/>
      <c r="AF555" s="7"/>
      <c r="AJ555" s="7"/>
      <c r="AK555" s="7"/>
      <c r="AO555" s="7"/>
      <c r="AP555" s="7"/>
    </row>
    <row r="556" spans="5:42">
      <c r="E556" s="7"/>
      <c r="F556" s="7"/>
      <c r="J556" s="7"/>
      <c r="K556" s="7"/>
      <c r="U556" s="7"/>
      <c r="V556" s="7"/>
      <c r="Z556" s="7"/>
      <c r="AA556" s="7"/>
      <c r="AE556" s="7"/>
      <c r="AF556" s="7"/>
      <c r="AJ556" s="7"/>
      <c r="AK556" s="7"/>
      <c r="AO556" s="7"/>
      <c r="AP556" s="7"/>
    </row>
    <row r="557" spans="5:42">
      <c r="E557" s="7"/>
      <c r="F557" s="7"/>
      <c r="J557" s="7"/>
      <c r="K557" s="7"/>
      <c r="U557" s="7"/>
      <c r="V557" s="7"/>
      <c r="Z557" s="7"/>
      <c r="AA557" s="7"/>
      <c r="AE557" s="7"/>
      <c r="AF557" s="7"/>
      <c r="AJ557" s="7"/>
      <c r="AK557" s="7"/>
      <c r="AO557" s="7"/>
      <c r="AP557" s="7"/>
    </row>
    <row r="558" spans="5:42">
      <c r="E558" s="7"/>
      <c r="F558" s="7"/>
      <c r="J558" s="7"/>
      <c r="K558" s="7"/>
      <c r="U558" s="7"/>
      <c r="V558" s="7"/>
      <c r="Z558" s="7"/>
      <c r="AA558" s="7"/>
      <c r="AE558" s="7"/>
      <c r="AF558" s="7"/>
      <c r="AJ558" s="7"/>
      <c r="AK558" s="7"/>
      <c r="AO558" s="7"/>
      <c r="AP558" s="7"/>
    </row>
    <row r="559" spans="5:42">
      <c r="E559" s="7"/>
      <c r="F559" s="7"/>
      <c r="J559" s="7"/>
      <c r="K559" s="7"/>
      <c r="U559" s="7"/>
      <c r="V559" s="7"/>
      <c r="Z559" s="7"/>
      <c r="AA559" s="7"/>
      <c r="AE559" s="7"/>
      <c r="AF559" s="7"/>
      <c r="AJ559" s="7"/>
      <c r="AK559" s="7"/>
      <c r="AO559" s="7"/>
      <c r="AP559" s="7"/>
    </row>
    <row r="560" spans="5:42">
      <c r="E560" s="7"/>
      <c r="F560" s="7"/>
      <c r="J560" s="7"/>
      <c r="K560" s="7"/>
      <c r="U560" s="7"/>
      <c r="V560" s="7"/>
      <c r="Z560" s="7"/>
      <c r="AA560" s="7"/>
      <c r="AE560" s="7"/>
      <c r="AF560" s="7"/>
      <c r="AJ560" s="7"/>
      <c r="AK560" s="7"/>
      <c r="AO560" s="7"/>
      <c r="AP560" s="7"/>
    </row>
    <row r="561" spans="5:42">
      <c r="E561" s="7"/>
      <c r="F561" s="7"/>
      <c r="J561" s="7"/>
      <c r="K561" s="7"/>
      <c r="U561" s="7"/>
      <c r="V561" s="7"/>
      <c r="Z561" s="7"/>
      <c r="AA561" s="7"/>
      <c r="AE561" s="7"/>
      <c r="AF561" s="7"/>
      <c r="AJ561" s="7"/>
      <c r="AK561" s="7"/>
      <c r="AO561" s="7"/>
      <c r="AP561" s="7"/>
    </row>
    <row r="562" spans="5:42">
      <c r="E562" s="7"/>
      <c r="F562" s="7"/>
      <c r="J562" s="7"/>
      <c r="K562" s="7"/>
      <c r="U562" s="7"/>
      <c r="V562" s="7"/>
      <c r="Z562" s="7"/>
      <c r="AA562" s="7"/>
      <c r="AE562" s="7"/>
      <c r="AF562" s="7"/>
      <c r="AJ562" s="7"/>
      <c r="AK562" s="7"/>
      <c r="AO562" s="7"/>
      <c r="AP562" s="7"/>
    </row>
    <row r="563" spans="5:42">
      <c r="E563" s="7"/>
      <c r="F563" s="7"/>
      <c r="J563" s="7"/>
      <c r="K563" s="7"/>
      <c r="U563" s="7"/>
      <c r="V563" s="7"/>
      <c r="Z563" s="7"/>
      <c r="AA563" s="7"/>
      <c r="AE563" s="7"/>
      <c r="AF563" s="7"/>
      <c r="AJ563" s="7"/>
      <c r="AK563" s="7"/>
      <c r="AO563" s="7"/>
      <c r="AP563" s="7"/>
    </row>
    <row r="564" spans="5:42">
      <c r="E564" s="7"/>
      <c r="F564" s="7"/>
      <c r="J564" s="7"/>
      <c r="K564" s="7"/>
      <c r="U564" s="7"/>
      <c r="V564" s="7"/>
      <c r="Z564" s="7"/>
      <c r="AA564" s="7"/>
      <c r="AE564" s="7"/>
      <c r="AF564" s="7"/>
      <c r="AJ564" s="7"/>
      <c r="AK564" s="7"/>
      <c r="AO564" s="7"/>
      <c r="AP564" s="7"/>
    </row>
    <row r="565" spans="5:42">
      <c r="E565" s="7"/>
      <c r="F565" s="7"/>
      <c r="J565" s="7"/>
      <c r="K565" s="7"/>
      <c r="U565" s="7"/>
      <c r="V565" s="7"/>
      <c r="Z565" s="7"/>
      <c r="AA565" s="7"/>
      <c r="AE565" s="7"/>
      <c r="AF565" s="7"/>
      <c r="AJ565" s="7"/>
      <c r="AK565" s="7"/>
      <c r="AO565" s="7"/>
      <c r="AP565" s="7"/>
    </row>
    <row r="566" spans="5:42">
      <c r="E566" s="7"/>
      <c r="F566" s="7"/>
      <c r="J566" s="7"/>
      <c r="K566" s="7"/>
      <c r="U566" s="7"/>
      <c r="V566" s="7"/>
      <c r="Z566" s="7"/>
      <c r="AA566" s="7"/>
      <c r="AE566" s="7"/>
      <c r="AF566" s="7"/>
      <c r="AJ566" s="7"/>
      <c r="AK566" s="7"/>
      <c r="AO566" s="7"/>
      <c r="AP566" s="7"/>
    </row>
    <row r="567" spans="5:42">
      <c r="E567" s="7"/>
      <c r="F567" s="7"/>
      <c r="J567" s="7"/>
      <c r="K567" s="7"/>
      <c r="U567" s="7"/>
      <c r="V567" s="7"/>
      <c r="Z567" s="7"/>
      <c r="AA567" s="7"/>
      <c r="AE567" s="7"/>
      <c r="AF567" s="7"/>
      <c r="AJ567" s="7"/>
      <c r="AK567" s="7"/>
      <c r="AO567" s="7"/>
      <c r="AP567" s="7"/>
    </row>
    <row r="568" spans="5:42">
      <c r="E568" s="7"/>
      <c r="F568" s="7"/>
      <c r="J568" s="7"/>
      <c r="K568" s="7"/>
      <c r="U568" s="7"/>
      <c r="V568" s="7"/>
      <c r="Z568" s="7"/>
      <c r="AA568" s="7"/>
      <c r="AE568" s="7"/>
      <c r="AF568" s="7"/>
      <c r="AJ568" s="7"/>
      <c r="AK568" s="7"/>
      <c r="AO568" s="7"/>
      <c r="AP568" s="7"/>
    </row>
    <row r="569" spans="5:42">
      <c r="E569" s="7"/>
      <c r="F569" s="7"/>
      <c r="J569" s="7"/>
      <c r="K569" s="7"/>
      <c r="U569" s="7"/>
      <c r="V569" s="7"/>
      <c r="Z569" s="7"/>
      <c r="AA569" s="7"/>
      <c r="AE569" s="7"/>
      <c r="AF569" s="7"/>
      <c r="AJ569" s="7"/>
      <c r="AK569" s="7"/>
      <c r="AO569" s="7"/>
      <c r="AP569" s="7"/>
    </row>
    <row r="570" spans="5:42">
      <c r="E570" s="7"/>
      <c r="F570" s="7"/>
      <c r="J570" s="7"/>
      <c r="K570" s="7"/>
      <c r="U570" s="7"/>
      <c r="V570" s="7"/>
      <c r="Z570" s="7"/>
      <c r="AA570" s="7"/>
      <c r="AE570" s="7"/>
      <c r="AF570" s="7"/>
      <c r="AJ570" s="7"/>
      <c r="AK570" s="7"/>
      <c r="AO570" s="7"/>
      <c r="AP570" s="7"/>
    </row>
    <row r="571" spans="5:42">
      <c r="E571" s="7"/>
      <c r="F571" s="7"/>
      <c r="J571" s="7"/>
      <c r="K571" s="7"/>
      <c r="U571" s="7"/>
      <c r="V571" s="7"/>
      <c r="Z571" s="7"/>
      <c r="AA571" s="7"/>
      <c r="AE571" s="7"/>
      <c r="AF571" s="7"/>
      <c r="AJ571" s="7"/>
      <c r="AK571" s="7"/>
      <c r="AO571" s="7"/>
      <c r="AP571" s="7"/>
    </row>
    <row r="572" spans="5:42">
      <c r="E572" s="7"/>
      <c r="F572" s="7"/>
      <c r="J572" s="7"/>
      <c r="K572" s="7"/>
      <c r="U572" s="7"/>
      <c r="V572" s="7"/>
      <c r="Z572" s="7"/>
      <c r="AA572" s="7"/>
      <c r="AE572" s="7"/>
      <c r="AF572" s="7"/>
      <c r="AJ572" s="7"/>
      <c r="AK572" s="7"/>
      <c r="AO572" s="7"/>
      <c r="AP572" s="7"/>
    </row>
    <row r="573" spans="5:42">
      <c r="E573" s="7"/>
      <c r="F573" s="7"/>
      <c r="J573" s="7"/>
      <c r="K573" s="7"/>
      <c r="U573" s="7"/>
      <c r="V573" s="7"/>
      <c r="Z573" s="7"/>
      <c r="AA573" s="7"/>
      <c r="AE573" s="7"/>
      <c r="AF573" s="7"/>
      <c r="AJ573" s="7"/>
      <c r="AK573" s="7"/>
      <c r="AO573" s="7"/>
      <c r="AP573" s="7"/>
    </row>
    <row r="574" spans="5:42">
      <c r="E574" s="7"/>
      <c r="F574" s="7"/>
      <c r="J574" s="7"/>
      <c r="K574" s="7"/>
      <c r="U574" s="7"/>
      <c r="V574" s="7"/>
      <c r="Z574" s="7"/>
      <c r="AA574" s="7"/>
      <c r="AE574" s="7"/>
      <c r="AF574" s="7"/>
      <c r="AJ574" s="7"/>
      <c r="AK574" s="7"/>
      <c r="AO574" s="7"/>
      <c r="AP574" s="7"/>
    </row>
    <row r="575" spans="5:42">
      <c r="E575" s="7"/>
      <c r="F575" s="7"/>
      <c r="J575" s="7"/>
      <c r="K575" s="7"/>
      <c r="U575" s="7"/>
      <c r="V575" s="7"/>
      <c r="Z575" s="7"/>
      <c r="AA575" s="7"/>
      <c r="AE575" s="7"/>
      <c r="AF575" s="7"/>
      <c r="AJ575" s="7"/>
      <c r="AK575" s="7"/>
      <c r="AO575" s="7"/>
      <c r="AP575" s="7"/>
    </row>
    <row r="576" spans="5:42">
      <c r="E576" s="7"/>
      <c r="F576" s="7"/>
      <c r="J576" s="7"/>
      <c r="K576" s="7"/>
      <c r="U576" s="7"/>
      <c r="V576" s="7"/>
      <c r="Z576" s="7"/>
      <c r="AA576" s="7"/>
      <c r="AE576" s="7"/>
      <c r="AF576" s="7"/>
      <c r="AJ576" s="7"/>
      <c r="AK576" s="7"/>
      <c r="AO576" s="7"/>
      <c r="AP576" s="7"/>
    </row>
    <row r="577" spans="5:42">
      <c r="E577" s="7"/>
      <c r="F577" s="7"/>
      <c r="J577" s="7"/>
      <c r="K577" s="7"/>
      <c r="U577" s="7"/>
      <c r="V577" s="7"/>
      <c r="Z577" s="7"/>
      <c r="AA577" s="7"/>
      <c r="AE577" s="7"/>
      <c r="AF577" s="7"/>
      <c r="AJ577" s="7"/>
      <c r="AK577" s="7"/>
      <c r="AO577" s="7"/>
      <c r="AP577" s="7"/>
    </row>
    <row r="578" spans="5:42">
      <c r="E578" s="7"/>
      <c r="F578" s="7"/>
      <c r="J578" s="7"/>
      <c r="K578" s="7"/>
      <c r="U578" s="7"/>
      <c r="V578" s="7"/>
      <c r="Z578" s="7"/>
      <c r="AA578" s="7"/>
      <c r="AE578" s="7"/>
      <c r="AF578" s="7"/>
      <c r="AJ578" s="7"/>
      <c r="AK578" s="7"/>
      <c r="AO578" s="7"/>
      <c r="AP578" s="7"/>
    </row>
    <row r="579" spans="5:42">
      <c r="E579" s="7"/>
      <c r="F579" s="7"/>
      <c r="J579" s="7"/>
      <c r="K579" s="7"/>
      <c r="U579" s="7"/>
      <c r="V579" s="7"/>
      <c r="Z579" s="7"/>
      <c r="AA579" s="7"/>
      <c r="AE579" s="7"/>
      <c r="AF579" s="7"/>
      <c r="AJ579" s="7"/>
      <c r="AK579" s="7"/>
      <c r="AO579" s="7"/>
      <c r="AP579" s="7"/>
    </row>
    <row r="580" spans="5:42">
      <c r="E580" s="7"/>
      <c r="F580" s="7"/>
      <c r="J580" s="7"/>
      <c r="K580" s="7"/>
      <c r="U580" s="7"/>
      <c r="V580" s="7"/>
      <c r="Z580" s="7"/>
      <c r="AA580" s="7"/>
      <c r="AE580" s="7"/>
      <c r="AF580" s="7"/>
      <c r="AJ580" s="7"/>
      <c r="AK580" s="7"/>
      <c r="AO580" s="7"/>
      <c r="AP580" s="7"/>
    </row>
    <row r="581" spans="5:42">
      <c r="E581" s="7"/>
      <c r="F581" s="7"/>
      <c r="J581" s="7"/>
      <c r="K581" s="7"/>
      <c r="U581" s="7"/>
      <c r="V581" s="7"/>
      <c r="Z581" s="7"/>
      <c r="AA581" s="7"/>
      <c r="AE581" s="7"/>
      <c r="AF581" s="7"/>
      <c r="AJ581" s="7"/>
      <c r="AK581" s="7"/>
      <c r="AO581" s="7"/>
      <c r="AP581" s="7"/>
    </row>
    <row r="582" spans="5:42">
      <c r="E582" s="7"/>
      <c r="F582" s="7"/>
      <c r="J582" s="7"/>
      <c r="K582" s="7"/>
      <c r="U582" s="7"/>
      <c r="V582" s="7"/>
      <c r="Z582" s="7"/>
      <c r="AA582" s="7"/>
      <c r="AE582" s="7"/>
      <c r="AF582" s="7"/>
      <c r="AJ582" s="7"/>
      <c r="AK582" s="7"/>
      <c r="AO582" s="7"/>
      <c r="AP582" s="7"/>
    </row>
    <row r="583" spans="5:42">
      <c r="E583" s="7"/>
      <c r="F583" s="7"/>
      <c r="J583" s="7"/>
      <c r="K583" s="7"/>
      <c r="U583" s="7"/>
      <c r="V583" s="7"/>
      <c r="Z583" s="7"/>
      <c r="AA583" s="7"/>
      <c r="AE583" s="7"/>
      <c r="AF583" s="7"/>
      <c r="AJ583" s="7"/>
      <c r="AK583" s="7"/>
      <c r="AO583" s="7"/>
      <c r="AP583" s="7"/>
    </row>
    <row r="584" spans="5:42">
      <c r="E584" s="7"/>
      <c r="F584" s="7"/>
      <c r="J584" s="7"/>
      <c r="K584" s="7"/>
      <c r="U584" s="7"/>
      <c r="V584" s="7"/>
      <c r="Z584" s="7"/>
      <c r="AA584" s="7"/>
      <c r="AE584" s="7"/>
      <c r="AF584" s="7"/>
      <c r="AJ584" s="7"/>
      <c r="AK584" s="7"/>
      <c r="AO584" s="7"/>
      <c r="AP584" s="7"/>
    </row>
    <row r="585" spans="5:42">
      <c r="E585" s="7"/>
      <c r="F585" s="7"/>
      <c r="J585" s="7"/>
      <c r="K585" s="7"/>
      <c r="U585" s="7"/>
      <c r="V585" s="7"/>
      <c r="Z585" s="7"/>
      <c r="AA585" s="7"/>
      <c r="AE585" s="7"/>
      <c r="AF585" s="7"/>
      <c r="AJ585" s="7"/>
      <c r="AK585" s="7"/>
      <c r="AO585" s="7"/>
      <c r="AP585" s="7"/>
    </row>
    <row r="586" spans="5:42">
      <c r="E586" s="7"/>
      <c r="F586" s="7"/>
      <c r="J586" s="7"/>
      <c r="K586" s="7"/>
      <c r="U586" s="7"/>
      <c r="V586" s="7"/>
      <c r="Z586" s="7"/>
      <c r="AA586" s="7"/>
      <c r="AE586" s="7"/>
      <c r="AF586" s="7"/>
      <c r="AJ586" s="7"/>
      <c r="AK586" s="7"/>
      <c r="AO586" s="7"/>
      <c r="AP586" s="7"/>
    </row>
    <row r="587" spans="5:42">
      <c r="E587" s="7"/>
      <c r="F587" s="7"/>
      <c r="J587" s="7"/>
      <c r="K587" s="7"/>
      <c r="U587" s="7"/>
      <c r="V587" s="7"/>
      <c r="Z587" s="7"/>
      <c r="AA587" s="7"/>
      <c r="AE587" s="7"/>
      <c r="AF587" s="7"/>
      <c r="AJ587" s="7"/>
      <c r="AK587" s="7"/>
      <c r="AO587" s="7"/>
      <c r="AP587" s="7"/>
    </row>
    <row r="588" spans="5:42">
      <c r="E588" s="7"/>
      <c r="F588" s="7"/>
      <c r="J588" s="7"/>
      <c r="K588" s="7"/>
      <c r="U588" s="7"/>
      <c r="V588" s="7"/>
      <c r="Z588" s="7"/>
      <c r="AA588" s="7"/>
      <c r="AE588" s="7"/>
      <c r="AF588" s="7"/>
      <c r="AJ588" s="7"/>
      <c r="AK588" s="7"/>
      <c r="AO588" s="7"/>
      <c r="AP588" s="7"/>
    </row>
    <row r="589" spans="5:42">
      <c r="E589" s="7"/>
      <c r="F589" s="7"/>
      <c r="J589" s="7"/>
      <c r="K589" s="7"/>
      <c r="U589" s="7"/>
      <c r="V589" s="7"/>
      <c r="Z589" s="7"/>
      <c r="AA589" s="7"/>
      <c r="AE589" s="7"/>
      <c r="AF589" s="7"/>
      <c r="AJ589" s="7"/>
      <c r="AK589" s="7"/>
      <c r="AO589" s="7"/>
      <c r="AP589" s="7"/>
    </row>
    <row r="590" spans="5:42">
      <c r="E590" s="7"/>
      <c r="F590" s="7"/>
      <c r="J590" s="7"/>
      <c r="K590" s="7"/>
      <c r="U590" s="7"/>
      <c r="V590" s="7"/>
      <c r="Z590" s="7"/>
      <c r="AA590" s="7"/>
      <c r="AE590" s="7"/>
      <c r="AF590" s="7"/>
      <c r="AJ590" s="7"/>
      <c r="AK590" s="7"/>
      <c r="AO590" s="7"/>
      <c r="AP590" s="7"/>
    </row>
    <row r="591" spans="5:42">
      <c r="E591" s="7"/>
      <c r="F591" s="7"/>
      <c r="J591" s="7"/>
      <c r="K591" s="7"/>
      <c r="U591" s="7"/>
      <c r="V591" s="7"/>
      <c r="Z591" s="7"/>
      <c r="AA591" s="7"/>
      <c r="AE591" s="7"/>
      <c r="AF591" s="7"/>
      <c r="AJ591" s="7"/>
      <c r="AK591" s="7"/>
      <c r="AO591" s="7"/>
      <c r="AP591" s="7"/>
    </row>
    <row r="592" spans="5:42">
      <c r="E592" s="7"/>
      <c r="F592" s="7"/>
      <c r="J592" s="7"/>
      <c r="K592" s="7"/>
      <c r="U592" s="7"/>
      <c r="V592" s="7"/>
      <c r="Z592" s="7"/>
      <c r="AA592" s="7"/>
      <c r="AE592" s="7"/>
      <c r="AF592" s="7"/>
      <c r="AJ592" s="7"/>
      <c r="AK592" s="7"/>
      <c r="AO592" s="7"/>
      <c r="AP592" s="7"/>
    </row>
    <row r="593" spans="5:42">
      <c r="E593" s="7"/>
      <c r="F593" s="7"/>
      <c r="J593" s="7"/>
      <c r="K593" s="7"/>
      <c r="U593" s="7"/>
      <c r="V593" s="7"/>
      <c r="Z593" s="7"/>
      <c r="AA593" s="7"/>
      <c r="AE593" s="7"/>
      <c r="AF593" s="7"/>
      <c r="AJ593" s="7"/>
      <c r="AK593" s="7"/>
      <c r="AO593" s="7"/>
      <c r="AP593" s="7"/>
    </row>
    <row r="594" spans="5:42">
      <c r="E594" s="7"/>
      <c r="F594" s="7"/>
      <c r="J594" s="7"/>
      <c r="K594" s="7"/>
      <c r="U594" s="7"/>
      <c r="V594" s="7"/>
      <c r="Z594" s="7"/>
      <c r="AA594" s="7"/>
      <c r="AE594" s="7"/>
      <c r="AF594" s="7"/>
      <c r="AJ594" s="7"/>
      <c r="AK594" s="7"/>
      <c r="AO594" s="7"/>
      <c r="AP594" s="7"/>
    </row>
    <row r="595" spans="5:42">
      <c r="E595" s="7"/>
      <c r="F595" s="7"/>
      <c r="J595" s="7"/>
      <c r="K595" s="7"/>
      <c r="U595" s="7"/>
      <c r="V595" s="7"/>
      <c r="Z595" s="7"/>
      <c r="AA595" s="7"/>
      <c r="AE595" s="7"/>
      <c r="AF595" s="7"/>
      <c r="AJ595" s="7"/>
      <c r="AK595" s="7"/>
      <c r="AO595" s="7"/>
      <c r="AP595" s="7"/>
    </row>
    <row r="596" spans="5:42">
      <c r="E596" s="7"/>
      <c r="F596" s="7"/>
      <c r="J596" s="7"/>
      <c r="K596" s="7"/>
      <c r="U596" s="7"/>
      <c r="V596" s="7"/>
      <c r="Z596" s="7"/>
      <c r="AA596" s="7"/>
      <c r="AE596" s="7"/>
      <c r="AF596" s="7"/>
      <c r="AJ596" s="7"/>
      <c r="AK596" s="7"/>
      <c r="AO596" s="7"/>
      <c r="AP596" s="7"/>
    </row>
    <row r="597" spans="5:42">
      <c r="E597" s="7"/>
      <c r="F597" s="7"/>
      <c r="J597" s="7"/>
      <c r="K597" s="7"/>
      <c r="U597" s="7"/>
      <c r="V597" s="7"/>
      <c r="Z597" s="7"/>
      <c r="AA597" s="7"/>
      <c r="AE597" s="7"/>
      <c r="AF597" s="7"/>
      <c r="AJ597" s="7"/>
      <c r="AK597" s="7"/>
      <c r="AO597" s="7"/>
      <c r="AP597" s="7"/>
    </row>
    <row r="598" spans="5:42">
      <c r="E598" s="7"/>
      <c r="F598" s="7"/>
      <c r="J598" s="7"/>
      <c r="K598" s="7"/>
      <c r="U598" s="7"/>
      <c r="V598" s="7"/>
      <c r="Z598" s="7"/>
      <c r="AA598" s="7"/>
      <c r="AE598" s="7"/>
      <c r="AF598" s="7"/>
      <c r="AJ598" s="7"/>
      <c r="AK598" s="7"/>
      <c r="AO598" s="7"/>
      <c r="AP598" s="7"/>
    </row>
    <row r="599" spans="5:42">
      <c r="E599" s="7"/>
      <c r="F599" s="7"/>
      <c r="J599" s="7"/>
      <c r="K599" s="7"/>
      <c r="U599" s="7"/>
      <c r="V599" s="7"/>
      <c r="Z599" s="7"/>
      <c r="AA599" s="7"/>
      <c r="AE599" s="7"/>
      <c r="AF599" s="7"/>
      <c r="AJ599" s="7"/>
      <c r="AK599" s="7"/>
      <c r="AO599" s="7"/>
      <c r="AP599" s="7"/>
    </row>
    <row r="600" spans="5:42">
      <c r="E600" s="7"/>
      <c r="F600" s="7"/>
      <c r="J600" s="7"/>
      <c r="K600" s="7"/>
      <c r="U600" s="7"/>
      <c r="V600" s="7"/>
      <c r="Z600" s="7"/>
      <c r="AA600" s="7"/>
      <c r="AE600" s="7"/>
      <c r="AF600" s="7"/>
      <c r="AJ600" s="7"/>
      <c r="AK600" s="7"/>
      <c r="AO600" s="7"/>
      <c r="AP600" s="7"/>
    </row>
    <row r="601" spans="5:42">
      <c r="E601" s="7"/>
      <c r="F601" s="7"/>
      <c r="J601" s="7"/>
      <c r="K601" s="7"/>
      <c r="U601" s="7"/>
      <c r="V601" s="7"/>
      <c r="Z601" s="7"/>
      <c r="AA601" s="7"/>
      <c r="AE601" s="7"/>
      <c r="AF601" s="7"/>
      <c r="AJ601" s="7"/>
      <c r="AK601" s="7"/>
      <c r="AO601" s="7"/>
      <c r="AP601" s="7"/>
    </row>
    <row r="602" spans="5:42">
      <c r="E602" s="7"/>
      <c r="F602" s="7"/>
      <c r="J602" s="7"/>
      <c r="K602" s="7"/>
      <c r="U602" s="7"/>
      <c r="V602" s="7"/>
      <c r="Z602" s="7"/>
      <c r="AA602" s="7"/>
      <c r="AE602" s="7"/>
      <c r="AF602" s="7"/>
      <c r="AJ602" s="7"/>
      <c r="AK602" s="7"/>
      <c r="AO602" s="7"/>
      <c r="AP602" s="7"/>
    </row>
    <row r="603" spans="5:42">
      <c r="E603" s="7"/>
      <c r="F603" s="7"/>
      <c r="J603" s="7"/>
      <c r="K603" s="7"/>
      <c r="U603" s="7"/>
      <c r="V603" s="7"/>
      <c r="Z603" s="7"/>
      <c r="AA603" s="7"/>
      <c r="AE603" s="7"/>
      <c r="AF603" s="7"/>
      <c r="AJ603" s="7"/>
      <c r="AK603" s="7"/>
      <c r="AO603" s="7"/>
      <c r="AP603" s="7"/>
    </row>
    <row r="604" spans="5:42">
      <c r="E604" s="7"/>
      <c r="F604" s="7"/>
      <c r="J604" s="7"/>
      <c r="K604" s="7"/>
      <c r="U604" s="7"/>
      <c r="V604" s="7"/>
      <c r="Z604" s="7"/>
      <c r="AA604" s="7"/>
      <c r="AE604" s="7"/>
      <c r="AF604" s="7"/>
      <c r="AJ604" s="7"/>
      <c r="AK604" s="7"/>
      <c r="AO604" s="7"/>
      <c r="AP604" s="7"/>
    </row>
    <row r="605" spans="5:42">
      <c r="E605" s="7"/>
      <c r="F605" s="7"/>
      <c r="J605" s="7"/>
      <c r="K605" s="7"/>
      <c r="U605" s="7"/>
      <c r="V605" s="7"/>
      <c r="Z605" s="7"/>
      <c r="AA605" s="7"/>
      <c r="AE605" s="7"/>
      <c r="AF605" s="7"/>
      <c r="AJ605" s="7"/>
      <c r="AK605" s="7"/>
      <c r="AO605" s="7"/>
      <c r="AP605" s="7"/>
    </row>
    <row r="606" spans="5:42">
      <c r="E606" s="7"/>
      <c r="F606" s="7"/>
      <c r="J606" s="7"/>
      <c r="K606" s="7"/>
      <c r="U606" s="7"/>
      <c r="V606" s="7"/>
      <c r="Z606" s="7"/>
      <c r="AA606" s="7"/>
      <c r="AE606" s="7"/>
      <c r="AF606" s="7"/>
      <c r="AJ606" s="7"/>
      <c r="AK606" s="7"/>
      <c r="AO606" s="7"/>
      <c r="AP606" s="7"/>
    </row>
    <row r="607" spans="5:42">
      <c r="E607" s="7"/>
      <c r="F607" s="7"/>
      <c r="J607" s="7"/>
      <c r="K607" s="7"/>
      <c r="U607" s="7"/>
      <c r="V607" s="7"/>
      <c r="Z607" s="7"/>
      <c r="AA607" s="7"/>
      <c r="AE607" s="7"/>
      <c r="AF607" s="7"/>
      <c r="AJ607" s="7"/>
      <c r="AK607" s="7"/>
      <c r="AO607" s="7"/>
      <c r="AP607" s="7"/>
    </row>
    <row r="608" spans="5:42">
      <c r="E608" s="7"/>
      <c r="F608" s="7"/>
      <c r="J608" s="7"/>
      <c r="K608" s="7"/>
      <c r="U608" s="7"/>
      <c r="V608" s="7"/>
      <c r="Z608" s="7"/>
      <c r="AA608" s="7"/>
      <c r="AE608" s="7"/>
      <c r="AF608" s="7"/>
      <c r="AJ608" s="7"/>
      <c r="AK608" s="7"/>
      <c r="AO608" s="7"/>
      <c r="AP608" s="7"/>
    </row>
    <row r="609" spans="5:42">
      <c r="E609" s="7"/>
      <c r="F609" s="7"/>
      <c r="J609" s="7"/>
      <c r="K609" s="7"/>
      <c r="U609" s="7"/>
      <c r="V609" s="7"/>
      <c r="Z609" s="7"/>
      <c r="AA609" s="7"/>
      <c r="AE609" s="7"/>
      <c r="AF609" s="7"/>
      <c r="AJ609" s="7"/>
      <c r="AK609" s="7"/>
      <c r="AO609" s="7"/>
      <c r="AP609" s="7"/>
    </row>
    <row r="610" spans="5:42">
      <c r="E610" s="7"/>
      <c r="F610" s="7"/>
      <c r="J610" s="7"/>
      <c r="K610" s="7"/>
      <c r="U610" s="7"/>
      <c r="V610" s="7"/>
      <c r="Z610" s="7"/>
      <c r="AA610" s="7"/>
      <c r="AE610" s="7"/>
      <c r="AF610" s="7"/>
      <c r="AJ610" s="7"/>
      <c r="AK610" s="7"/>
      <c r="AO610" s="7"/>
      <c r="AP610" s="7"/>
    </row>
    <row r="611" spans="5:42">
      <c r="E611" s="7"/>
      <c r="F611" s="7"/>
      <c r="J611" s="7"/>
      <c r="K611" s="7"/>
      <c r="U611" s="7"/>
      <c r="V611" s="7"/>
      <c r="Z611" s="7"/>
      <c r="AA611" s="7"/>
      <c r="AE611" s="7"/>
      <c r="AF611" s="7"/>
      <c r="AJ611" s="7"/>
      <c r="AK611" s="7"/>
      <c r="AO611" s="7"/>
      <c r="AP611" s="7"/>
    </row>
    <row r="612" spans="5:42">
      <c r="E612" s="7"/>
      <c r="F612" s="7"/>
      <c r="J612" s="7"/>
      <c r="K612" s="7"/>
      <c r="U612" s="7"/>
      <c r="V612" s="7"/>
      <c r="Z612" s="7"/>
      <c r="AA612" s="7"/>
      <c r="AE612" s="7"/>
      <c r="AF612" s="7"/>
      <c r="AJ612" s="7"/>
      <c r="AK612" s="7"/>
      <c r="AO612" s="7"/>
      <c r="AP612" s="7"/>
    </row>
    <row r="613" spans="5:42">
      <c r="E613" s="7"/>
      <c r="F613" s="7"/>
      <c r="J613" s="7"/>
      <c r="K613" s="7"/>
      <c r="U613" s="7"/>
      <c r="V613" s="7"/>
      <c r="Z613" s="7"/>
      <c r="AA613" s="7"/>
      <c r="AE613" s="7"/>
      <c r="AF613" s="7"/>
      <c r="AJ613" s="7"/>
      <c r="AK613" s="7"/>
      <c r="AO613" s="7"/>
      <c r="AP613" s="7"/>
    </row>
    <row r="614" spans="5:42">
      <c r="E614" s="7"/>
      <c r="F614" s="7"/>
      <c r="J614" s="7"/>
      <c r="K614" s="7"/>
      <c r="U614" s="7"/>
      <c r="V614" s="7"/>
      <c r="Z614" s="7"/>
      <c r="AA614" s="7"/>
      <c r="AE614" s="7"/>
      <c r="AF614" s="7"/>
      <c r="AJ614" s="7"/>
      <c r="AK614" s="7"/>
      <c r="AO614" s="7"/>
      <c r="AP614" s="7"/>
    </row>
    <row r="615" spans="5:42">
      <c r="E615" s="7"/>
      <c r="F615" s="7"/>
      <c r="J615" s="7"/>
      <c r="K615" s="7"/>
      <c r="U615" s="7"/>
      <c r="V615" s="7"/>
      <c r="Z615" s="7"/>
      <c r="AA615" s="7"/>
      <c r="AE615" s="7"/>
      <c r="AF615" s="7"/>
      <c r="AJ615" s="7"/>
      <c r="AK615" s="7"/>
      <c r="AO615" s="7"/>
      <c r="AP615" s="7"/>
    </row>
    <row r="616" spans="5:42">
      <c r="E616" s="7"/>
      <c r="F616" s="7"/>
      <c r="J616" s="7"/>
      <c r="K616" s="7"/>
      <c r="U616" s="7"/>
      <c r="V616" s="7"/>
      <c r="Z616" s="7"/>
      <c r="AA616" s="7"/>
      <c r="AE616" s="7"/>
      <c r="AF616" s="7"/>
      <c r="AJ616" s="7"/>
      <c r="AK616" s="7"/>
      <c r="AO616" s="7"/>
      <c r="AP616" s="7"/>
    </row>
    <row r="617" spans="5:42">
      <c r="E617" s="7"/>
      <c r="F617" s="7"/>
      <c r="J617" s="7"/>
      <c r="K617" s="7"/>
      <c r="U617" s="7"/>
      <c r="V617" s="7"/>
      <c r="Z617" s="7"/>
      <c r="AA617" s="7"/>
      <c r="AE617" s="7"/>
      <c r="AF617" s="7"/>
      <c r="AJ617" s="7"/>
      <c r="AK617" s="7"/>
      <c r="AO617" s="7"/>
      <c r="AP617" s="7"/>
    </row>
    <row r="618" spans="5:42">
      <c r="E618" s="7"/>
      <c r="F618" s="7"/>
      <c r="J618" s="7"/>
      <c r="K618" s="7"/>
      <c r="U618" s="7"/>
      <c r="V618" s="7"/>
      <c r="Z618" s="7"/>
      <c r="AA618" s="7"/>
      <c r="AE618" s="7"/>
      <c r="AF618" s="7"/>
      <c r="AJ618" s="7"/>
      <c r="AK618" s="7"/>
      <c r="AO618" s="7"/>
      <c r="AP618" s="7"/>
    </row>
    <row r="619" spans="5:42">
      <c r="E619" s="7"/>
      <c r="F619" s="7"/>
      <c r="J619" s="7"/>
      <c r="K619" s="7"/>
      <c r="U619" s="7"/>
      <c r="V619" s="7"/>
      <c r="Z619" s="7"/>
      <c r="AA619" s="7"/>
      <c r="AE619" s="7"/>
      <c r="AF619" s="7"/>
      <c r="AJ619" s="7"/>
      <c r="AK619" s="7"/>
      <c r="AO619" s="7"/>
      <c r="AP619" s="7"/>
    </row>
    <row r="620" spans="5:42">
      <c r="E620" s="7"/>
      <c r="F620" s="7"/>
      <c r="J620" s="7"/>
      <c r="K620" s="7"/>
      <c r="U620" s="7"/>
      <c r="V620" s="7"/>
      <c r="Z620" s="7"/>
      <c r="AA620" s="7"/>
      <c r="AE620" s="7"/>
      <c r="AF620" s="7"/>
      <c r="AJ620" s="7"/>
      <c r="AK620" s="7"/>
      <c r="AO620" s="7"/>
      <c r="AP620" s="7"/>
    </row>
    <row r="621" spans="5:42">
      <c r="E621" s="7"/>
      <c r="F621" s="7"/>
      <c r="J621" s="7"/>
      <c r="K621" s="7"/>
      <c r="U621" s="7"/>
      <c r="V621" s="7"/>
      <c r="Z621" s="7"/>
      <c r="AA621" s="7"/>
      <c r="AE621" s="7"/>
      <c r="AF621" s="7"/>
      <c r="AJ621" s="7"/>
      <c r="AK621" s="7"/>
      <c r="AO621" s="7"/>
      <c r="AP621" s="7"/>
    </row>
    <row r="622" spans="5:42">
      <c r="E622" s="7"/>
      <c r="F622" s="7"/>
      <c r="J622" s="7"/>
      <c r="K622" s="7"/>
      <c r="U622" s="7"/>
      <c r="V622" s="7"/>
      <c r="Z622" s="7"/>
      <c r="AA622" s="7"/>
      <c r="AE622" s="7"/>
      <c r="AF622" s="7"/>
      <c r="AJ622" s="7"/>
      <c r="AK622" s="7"/>
      <c r="AO622" s="7"/>
      <c r="AP622" s="7"/>
    </row>
    <row r="623" spans="5:42">
      <c r="E623" s="7"/>
      <c r="F623" s="7"/>
      <c r="J623" s="7"/>
      <c r="K623" s="7"/>
      <c r="U623" s="7"/>
      <c r="V623" s="7"/>
      <c r="Z623" s="7"/>
      <c r="AA623" s="7"/>
      <c r="AE623" s="7"/>
      <c r="AF623" s="7"/>
      <c r="AJ623" s="7"/>
      <c r="AK623" s="7"/>
      <c r="AO623" s="7"/>
      <c r="AP623" s="7"/>
    </row>
    <row r="624" spans="5:42">
      <c r="E624" s="7"/>
      <c r="F624" s="7"/>
      <c r="J624" s="7"/>
      <c r="K624" s="7"/>
      <c r="U624" s="7"/>
      <c r="V624" s="7"/>
      <c r="Z624" s="7"/>
      <c r="AA624" s="7"/>
      <c r="AE624" s="7"/>
      <c r="AF624" s="7"/>
      <c r="AJ624" s="7"/>
      <c r="AK624" s="7"/>
      <c r="AO624" s="7"/>
      <c r="AP624" s="7"/>
    </row>
    <row r="625" spans="5:42">
      <c r="E625" s="7"/>
      <c r="F625" s="7"/>
      <c r="J625" s="7"/>
      <c r="K625" s="7"/>
      <c r="U625" s="7"/>
      <c r="V625" s="7"/>
      <c r="Z625" s="7"/>
      <c r="AA625" s="7"/>
      <c r="AE625" s="7"/>
      <c r="AF625" s="7"/>
      <c r="AJ625" s="7"/>
      <c r="AK625" s="7"/>
      <c r="AO625" s="7"/>
      <c r="AP625" s="7"/>
    </row>
    <row r="626" spans="5:42">
      <c r="E626" s="7"/>
      <c r="F626" s="7"/>
      <c r="J626" s="7"/>
      <c r="K626" s="7"/>
      <c r="U626" s="7"/>
      <c r="V626" s="7"/>
      <c r="Z626" s="7"/>
      <c r="AA626" s="7"/>
      <c r="AE626" s="7"/>
      <c r="AF626" s="7"/>
      <c r="AJ626" s="7"/>
      <c r="AK626" s="7"/>
      <c r="AO626" s="7"/>
      <c r="AP626" s="7"/>
    </row>
    <row r="627" spans="5:42">
      <c r="E627" s="7"/>
      <c r="F627" s="7"/>
      <c r="J627" s="7"/>
      <c r="K627" s="7"/>
      <c r="U627" s="7"/>
      <c r="V627" s="7"/>
      <c r="Z627" s="7"/>
      <c r="AA627" s="7"/>
      <c r="AE627" s="7"/>
      <c r="AF627" s="7"/>
      <c r="AJ627" s="7"/>
      <c r="AK627" s="7"/>
      <c r="AO627" s="7"/>
      <c r="AP627" s="7"/>
    </row>
    <row r="628" spans="5:42">
      <c r="E628" s="7"/>
      <c r="F628" s="7"/>
      <c r="J628" s="7"/>
      <c r="K628" s="7"/>
      <c r="U628" s="7"/>
      <c r="V628" s="7"/>
      <c r="Z628" s="7"/>
      <c r="AA628" s="7"/>
      <c r="AE628" s="7"/>
      <c r="AF628" s="7"/>
      <c r="AJ628" s="7"/>
      <c r="AK628" s="7"/>
      <c r="AO628" s="7"/>
      <c r="AP628" s="7"/>
    </row>
    <row r="629" spans="5:42">
      <c r="E629" s="7"/>
      <c r="F629" s="7"/>
      <c r="J629" s="7"/>
      <c r="K629" s="7"/>
      <c r="U629" s="7"/>
      <c r="V629" s="7"/>
      <c r="Z629" s="7"/>
      <c r="AA629" s="7"/>
      <c r="AE629" s="7"/>
      <c r="AF629" s="7"/>
      <c r="AJ629" s="7"/>
      <c r="AK629" s="7"/>
      <c r="AO629" s="7"/>
      <c r="AP629" s="7"/>
    </row>
    <row r="630" spans="5:42">
      <c r="E630" s="7"/>
      <c r="F630" s="7"/>
      <c r="J630" s="7"/>
      <c r="K630" s="7"/>
      <c r="U630" s="7"/>
      <c r="V630" s="7"/>
      <c r="Z630" s="7"/>
      <c r="AA630" s="7"/>
      <c r="AE630" s="7"/>
      <c r="AF630" s="7"/>
      <c r="AJ630" s="7"/>
      <c r="AK630" s="7"/>
      <c r="AO630" s="7"/>
      <c r="AP630" s="7"/>
    </row>
    <row r="631" spans="5:42">
      <c r="E631" s="7"/>
      <c r="F631" s="7"/>
      <c r="J631" s="7"/>
      <c r="K631" s="7"/>
      <c r="U631" s="7"/>
      <c r="V631" s="7"/>
      <c r="Z631" s="7"/>
      <c r="AA631" s="7"/>
      <c r="AE631" s="7"/>
      <c r="AF631" s="7"/>
      <c r="AJ631" s="7"/>
      <c r="AK631" s="7"/>
      <c r="AO631" s="7"/>
      <c r="AP631" s="7"/>
    </row>
    <row r="632" spans="5:42">
      <c r="E632" s="7"/>
      <c r="F632" s="7"/>
      <c r="J632" s="7"/>
      <c r="K632" s="7"/>
      <c r="U632" s="7"/>
      <c r="V632" s="7"/>
      <c r="Z632" s="7"/>
      <c r="AA632" s="7"/>
      <c r="AE632" s="7"/>
      <c r="AF632" s="7"/>
      <c r="AJ632" s="7"/>
      <c r="AK632" s="7"/>
      <c r="AO632" s="7"/>
      <c r="AP632" s="7"/>
    </row>
    <row r="633" spans="5:42">
      <c r="E633" s="7"/>
      <c r="F633" s="7"/>
      <c r="J633" s="7"/>
      <c r="K633" s="7"/>
      <c r="U633" s="7"/>
      <c r="V633" s="7"/>
      <c r="Z633" s="7"/>
      <c r="AA633" s="7"/>
      <c r="AE633" s="7"/>
      <c r="AF633" s="7"/>
      <c r="AJ633" s="7"/>
      <c r="AK633" s="7"/>
      <c r="AO633" s="7"/>
      <c r="AP633" s="7"/>
    </row>
    <row r="634" spans="5:42">
      <c r="E634" s="7"/>
      <c r="F634" s="7"/>
      <c r="J634" s="7"/>
      <c r="K634" s="7"/>
      <c r="U634" s="7"/>
      <c r="V634" s="7"/>
      <c r="Z634" s="7"/>
      <c r="AA634" s="7"/>
      <c r="AE634" s="7"/>
      <c r="AF634" s="7"/>
      <c r="AJ634" s="7"/>
      <c r="AK634" s="7"/>
      <c r="AO634" s="7"/>
      <c r="AP634" s="7"/>
    </row>
    <row r="635" spans="5:42">
      <c r="E635" s="7"/>
      <c r="F635" s="7"/>
      <c r="J635" s="7"/>
      <c r="K635" s="7"/>
      <c r="U635" s="7"/>
      <c r="V635" s="7"/>
      <c r="Z635" s="7"/>
      <c r="AA635" s="7"/>
      <c r="AE635" s="7"/>
      <c r="AF635" s="7"/>
      <c r="AJ635" s="7"/>
      <c r="AK635" s="7"/>
      <c r="AO635" s="7"/>
      <c r="AP635" s="7"/>
    </row>
    <row r="636" spans="5:42">
      <c r="E636" s="7"/>
      <c r="F636" s="7"/>
      <c r="J636" s="7"/>
      <c r="K636" s="7"/>
      <c r="U636" s="7"/>
      <c r="V636" s="7"/>
      <c r="Z636" s="7"/>
      <c r="AA636" s="7"/>
      <c r="AE636" s="7"/>
      <c r="AF636" s="7"/>
      <c r="AJ636" s="7"/>
      <c r="AK636" s="7"/>
      <c r="AO636" s="7"/>
      <c r="AP636" s="7"/>
    </row>
    <row r="637" spans="5:42">
      <c r="E637" s="7"/>
      <c r="F637" s="7"/>
      <c r="J637" s="7"/>
      <c r="K637" s="7"/>
      <c r="U637" s="7"/>
      <c r="V637" s="7"/>
      <c r="Z637" s="7"/>
      <c r="AA637" s="7"/>
      <c r="AE637" s="7"/>
      <c r="AF637" s="7"/>
      <c r="AJ637" s="7"/>
      <c r="AK637" s="7"/>
      <c r="AO637" s="7"/>
      <c r="AP637" s="7"/>
    </row>
    <row r="638" spans="5:42">
      <c r="E638" s="7"/>
      <c r="F638" s="7"/>
      <c r="J638" s="7"/>
      <c r="K638" s="7"/>
      <c r="U638" s="7"/>
      <c r="V638" s="7"/>
      <c r="Z638" s="7"/>
      <c r="AA638" s="7"/>
      <c r="AE638" s="7"/>
      <c r="AF638" s="7"/>
      <c r="AJ638" s="7"/>
      <c r="AK638" s="7"/>
      <c r="AO638" s="7"/>
      <c r="AP638" s="7"/>
    </row>
    <row r="639" spans="5:42">
      <c r="E639" s="7"/>
      <c r="F639" s="7"/>
      <c r="J639" s="7"/>
      <c r="K639" s="7"/>
      <c r="U639" s="7"/>
      <c r="V639" s="7"/>
      <c r="Z639" s="7"/>
      <c r="AA639" s="7"/>
      <c r="AE639" s="7"/>
      <c r="AF639" s="7"/>
      <c r="AJ639" s="7"/>
      <c r="AK639" s="7"/>
      <c r="AO639" s="7"/>
      <c r="AP639" s="7"/>
    </row>
    <row r="640" spans="5:42">
      <c r="E640" s="7"/>
      <c r="F640" s="7"/>
      <c r="J640" s="7"/>
      <c r="K640" s="7"/>
      <c r="U640" s="7"/>
      <c r="V640" s="7"/>
      <c r="Z640" s="7"/>
      <c r="AA640" s="7"/>
      <c r="AE640" s="7"/>
      <c r="AF640" s="7"/>
      <c r="AJ640" s="7"/>
      <c r="AK640" s="7"/>
      <c r="AO640" s="7"/>
      <c r="AP640" s="7"/>
    </row>
    <row r="641" spans="5:42">
      <c r="E641" s="7"/>
      <c r="F641" s="7"/>
      <c r="J641" s="7"/>
      <c r="K641" s="7"/>
      <c r="U641" s="7"/>
      <c r="V641" s="7"/>
      <c r="Z641" s="7"/>
      <c r="AA641" s="7"/>
      <c r="AE641" s="7"/>
      <c r="AF641" s="7"/>
      <c r="AJ641" s="7"/>
      <c r="AK641" s="7"/>
      <c r="AO641" s="7"/>
      <c r="AP641" s="7"/>
    </row>
    <row r="642" spans="5:42">
      <c r="E642" s="7"/>
      <c r="F642" s="7"/>
      <c r="J642" s="7"/>
      <c r="K642" s="7"/>
      <c r="U642" s="7"/>
      <c r="V642" s="7"/>
      <c r="Z642" s="7"/>
      <c r="AA642" s="7"/>
      <c r="AE642" s="7"/>
      <c r="AF642" s="7"/>
      <c r="AJ642" s="7"/>
      <c r="AK642" s="7"/>
      <c r="AO642" s="7"/>
      <c r="AP642" s="7"/>
    </row>
    <row r="643" spans="5:42">
      <c r="E643" s="7"/>
      <c r="F643" s="7"/>
      <c r="J643" s="7"/>
      <c r="K643" s="7"/>
      <c r="U643" s="7"/>
      <c r="V643" s="7"/>
      <c r="Z643" s="7"/>
      <c r="AA643" s="7"/>
      <c r="AE643" s="7"/>
      <c r="AF643" s="7"/>
      <c r="AJ643" s="7"/>
      <c r="AK643" s="7"/>
      <c r="AO643" s="7"/>
      <c r="AP643" s="7"/>
    </row>
    <row r="644" spans="5:42">
      <c r="E644" s="7"/>
      <c r="F644" s="7"/>
      <c r="J644" s="7"/>
      <c r="K644" s="7"/>
      <c r="U644" s="7"/>
      <c r="V644" s="7"/>
      <c r="Z644" s="7"/>
      <c r="AA644" s="7"/>
      <c r="AE644" s="7"/>
      <c r="AF644" s="7"/>
      <c r="AJ644" s="7"/>
      <c r="AK644" s="7"/>
      <c r="AO644" s="7"/>
      <c r="AP644" s="7"/>
    </row>
    <row r="645" spans="5:42">
      <c r="E645" s="7"/>
      <c r="F645" s="7"/>
      <c r="J645" s="7"/>
      <c r="K645" s="7"/>
      <c r="U645" s="7"/>
      <c r="V645" s="7"/>
      <c r="Z645" s="7"/>
      <c r="AA645" s="7"/>
      <c r="AE645" s="7"/>
      <c r="AF645" s="7"/>
      <c r="AJ645" s="7"/>
      <c r="AK645" s="7"/>
      <c r="AO645" s="7"/>
      <c r="AP645" s="7"/>
    </row>
    <row r="646" spans="5:42">
      <c r="E646" s="7"/>
      <c r="F646" s="7"/>
      <c r="J646" s="7"/>
      <c r="K646" s="7"/>
      <c r="U646" s="7"/>
      <c r="V646" s="7"/>
      <c r="Z646" s="7"/>
      <c r="AA646" s="7"/>
      <c r="AE646" s="7"/>
      <c r="AF646" s="7"/>
      <c r="AJ646" s="7"/>
      <c r="AK646" s="7"/>
      <c r="AO646" s="7"/>
      <c r="AP646" s="7"/>
    </row>
    <row r="647" spans="5:42">
      <c r="E647" s="7"/>
      <c r="F647" s="7"/>
      <c r="J647" s="7"/>
      <c r="K647" s="7"/>
      <c r="U647" s="7"/>
      <c r="V647" s="7"/>
      <c r="Z647" s="7"/>
      <c r="AA647" s="7"/>
      <c r="AE647" s="7"/>
      <c r="AF647" s="7"/>
      <c r="AJ647" s="7"/>
      <c r="AK647" s="7"/>
      <c r="AO647" s="7"/>
      <c r="AP647" s="7"/>
    </row>
    <row r="648" spans="5:42">
      <c r="E648" s="7"/>
      <c r="F648" s="7"/>
      <c r="J648" s="7"/>
      <c r="K648" s="7"/>
      <c r="U648" s="7"/>
      <c r="V648" s="7"/>
      <c r="Z648" s="7"/>
      <c r="AA648" s="7"/>
      <c r="AE648" s="7"/>
      <c r="AF648" s="7"/>
      <c r="AJ648" s="7"/>
      <c r="AK648" s="7"/>
      <c r="AO648" s="7"/>
      <c r="AP648" s="7"/>
    </row>
    <row r="649" spans="5:42">
      <c r="E649" s="7"/>
      <c r="F649" s="7"/>
      <c r="J649" s="7"/>
      <c r="K649" s="7"/>
      <c r="U649" s="7"/>
      <c r="V649" s="7"/>
      <c r="Z649" s="7"/>
      <c r="AA649" s="7"/>
      <c r="AE649" s="7"/>
      <c r="AF649" s="7"/>
      <c r="AJ649" s="7"/>
      <c r="AK649" s="7"/>
      <c r="AO649" s="7"/>
      <c r="AP649" s="7"/>
    </row>
    <row r="650" spans="5:42">
      <c r="E650" s="7"/>
      <c r="F650" s="7"/>
      <c r="J650" s="7"/>
      <c r="K650" s="7"/>
      <c r="U650" s="7"/>
      <c r="V650" s="7"/>
      <c r="Z650" s="7"/>
      <c r="AA650" s="7"/>
      <c r="AE650" s="7"/>
      <c r="AF650" s="7"/>
      <c r="AJ650" s="7"/>
      <c r="AK650" s="7"/>
      <c r="AO650" s="7"/>
      <c r="AP650" s="7"/>
    </row>
    <row r="651" spans="5:42">
      <c r="E651" s="7"/>
      <c r="F651" s="7"/>
      <c r="J651" s="7"/>
      <c r="K651" s="7"/>
      <c r="U651" s="7"/>
      <c r="V651" s="7"/>
      <c r="Z651" s="7"/>
      <c r="AA651" s="7"/>
      <c r="AE651" s="7"/>
      <c r="AF651" s="7"/>
      <c r="AJ651" s="7"/>
      <c r="AK651" s="7"/>
      <c r="AO651" s="7"/>
      <c r="AP651" s="7"/>
    </row>
    <row r="652" spans="5:42">
      <c r="E652" s="7"/>
      <c r="F652" s="7"/>
      <c r="J652" s="7"/>
      <c r="K652" s="7"/>
      <c r="U652" s="7"/>
      <c r="V652" s="7"/>
      <c r="Z652" s="7"/>
      <c r="AA652" s="7"/>
      <c r="AE652" s="7"/>
      <c r="AF652" s="7"/>
      <c r="AJ652" s="7"/>
      <c r="AK652" s="7"/>
      <c r="AO652" s="7"/>
      <c r="AP652" s="7"/>
    </row>
    <row r="653" spans="5:42">
      <c r="E653" s="7"/>
      <c r="F653" s="7"/>
      <c r="J653" s="7"/>
      <c r="K653" s="7"/>
      <c r="U653" s="7"/>
      <c r="V653" s="7"/>
      <c r="Z653" s="7"/>
      <c r="AA653" s="7"/>
      <c r="AE653" s="7"/>
      <c r="AF653" s="7"/>
      <c r="AJ653" s="7"/>
      <c r="AK653" s="7"/>
      <c r="AO653" s="7"/>
      <c r="AP653" s="7"/>
    </row>
    <row r="654" spans="5:42">
      <c r="E654" s="7"/>
      <c r="F654" s="7"/>
      <c r="J654" s="7"/>
      <c r="K654" s="7"/>
      <c r="U654" s="7"/>
      <c r="V654" s="7"/>
      <c r="Z654" s="7"/>
      <c r="AA654" s="7"/>
      <c r="AE654" s="7"/>
      <c r="AF654" s="7"/>
      <c r="AJ654" s="7"/>
      <c r="AK654" s="7"/>
      <c r="AO654" s="7"/>
      <c r="AP654" s="7"/>
    </row>
    <row r="655" spans="5:42">
      <c r="E655" s="7"/>
      <c r="F655" s="7"/>
      <c r="J655" s="7"/>
      <c r="K655" s="7"/>
      <c r="U655" s="7"/>
      <c r="V655" s="7"/>
      <c r="Z655" s="7"/>
      <c r="AA655" s="7"/>
      <c r="AE655" s="7"/>
      <c r="AF655" s="7"/>
      <c r="AJ655" s="7"/>
      <c r="AK655" s="7"/>
      <c r="AO655" s="7"/>
      <c r="AP655" s="7"/>
    </row>
    <row r="656" spans="5:42">
      <c r="E656" s="7"/>
      <c r="F656" s="7"/>
      <c r="J656" s="7"/>
      <c r="K656" s="7"/>
      <c r="U656" s="7"/>
      <c r="V656" s="7"/>
      <c r="Z656" s="7"/>
      <c r="AA656" s="7"/>
      <c r="AE656" s="7"/>
      <c r="AF656" s="7"/>
      <c r="AJ656" s="7"/>
      <c r="AK656" s="7"/>
      <c r="AO656" s="7"/>
      <c r="AP656" s="7"/>
    </row>
    <row r="657" spans="5:42">
      <c r="E657" s="7"/>
      <c r="F657" s="7"/>
      <c r="J657" s="7"/>
      <c r="K657" s="7"/>
      <c r="U657" s="7"/>
      <c r="V657" s="7"/>
      <c r="Z657" s="7"/>
      <c r="AA657" s="7"/>
      <c r="AE657" s="7"/>
      <c r="AF657" s="7"/>
      <c r="AJ657" s="7"/>
      <c r="AK657" s="7"/>
      <c r="AO657" s="7"/>
      <c r="AP657" s="7"/>
    </row>
    <row r="658" spans="5:42">
      <c r="E658" s="7"/>
      <c r="F658" s="7"/>
      <c r="J658" s="7"/>
      <c r="K658" s="7"/>
      <c r="U658" s="7"/>
      <c r="V658" s="7"/>
      <c r="Z658" s="7"/>
      <c r="AA658" s="7"/>
      <c r="AE658" s="7"/>
      <c r="AF658" s="7"/>
      <c r="AJ658" s="7"/>
      <c r="AK658" s="7"/>
      <c r="AO658" s="7"/>
      <c r="AP658" s="7"/>
    </row>
    <row r="659" spans="5:42">
      <c r="E659" s="7"/>
      <c r="F659" s="7"/>
      <c r="J659" s="7"/>
      <c r="K659" s="7"/>
      <c r="U659" s="7"/>
      <c r="V659" s="7"/>
      <c r="Z659" s="7"/>
      <c r="AA659" s="7"/>
      <c r="AE659" s="7"/>
      <c r="AF659" s="7"/>
      <c r="AJ659" s="7"/>
      <c r="AK659" s="7"/>
      <c r="AO659" s="7"/>
      <c r="AP659" s="7"/>
    </row>
    <row r="660" spans="5:42">
      <c r="E660" s="7"/>
      <c r="F660" s="7"/>
      <c r="J660" s="7"/>
      <c r="K660" s="7"/>
      <c r="U660" s="7"/>
      <c r="V660" s="7"/>
      <c r="Z660" s="7"/>
      <c r="AA660" s="7"/>
      <c r="AE660" s="7"/>
      <c r="AF660" s="7"/>
      <c r="AJ660" s="7"/>
      <c r="AK660" s="7"/>
      <c r="AO660" s="7"/>
      <c r="AP660" s="7"/>
    </row>
    <row r="661" spans="5:42">
      <c r="E661" s="7"/>
      <c r="F661" s="7"/>
      <c r="J661" s="7"/>
      <c r="K661" s="7"/>
      <c r="U661" s="7"/>
      <c r="V661" s="7"/>
      <c r="Z661" s="7"/>
      <c r="AA661" s="7"/>
      <c r="AE661" s="7"/>
      <c r="AF661" s="7"/>
      <c r="AJ661" s="7"/>
      <c r="AK661" s="7"/>
      <c r="AO661" s="7"/>
      <c r="AP661" s="7"/>
    </row>
    <row r="662" spans="5:42">
      <c r="E662" s="7"/>
      <c r="F662" s="7"/>
      <c r="J662" s="7"/>
      <c r="K662" s="7"/>
      <c r="U662" s="7"/>
      <c r="V662" s="7"/>
      <c r="Z662" s="7"/>
      <c r="AA662" s="7"/>
      <c r="AE662" s="7"/>
      <c r="AF662" s="7"/>
      <c r="AJ662" s="7"/>
      <c r="AK662" s="7"/>
      <c r="AO662" s="7"/>
      <c r="AP662" s="7"/>
    </row>
    <row r="663" spans="5:42">
      <c r="E663" s="7"/>
      <c r="F663" s="7"/>
      <c r="J663" s="7"/>
      <c r="K663" s="7"/>
      <c r="U663" s="7"/>
      <c r="V663" s="7"/>
      <c r="Z663" s="7"/>
      <c r="AA663" s="7"/>
      <c r="AE663" s="7"/>
      <c r="AF663" s="7"/>
      <c r="AJ663" s="7"/>
      <c r="AK663" s="7"/>
      <c r="AO663" s="7"/>
      <c r="AP663" s="7"/>
    </row>
    <row r="664" spans="5:42">
      <c r="E664" s="7"/>
      <c r="F664" s="7"/>
      <c r="J664" s="7"/>
      <c r="K664" s="7"/>
      <c r="U664" s="7"/>
      <c r="V664" s="7"/>
      <c r="Z664" s="7"/>
      <c r="AA664" s="7"/>
      <c r="AE664" s="7"/>
      <c r="AF664" s="7"/>
      <c r="AJ664" s="7"/>
      <c r="AK664" s="7"/>
      <c r="AO664" s="7"/>
      <c r="AP664" s="7"/>
    </row>
    <row r="665" spans="5:42">
      <c r="E665" s="7"/>
      <c r="F665" s="7"/>
      <c r="J665" s="7"/>
      <c r="K665" s="7"/>
      <c r="U665" s="7"/>
      <c r="V665" s="7"/>
      <c r="Z665" s="7"/>
      <c r="AA665" s="7"/>
      <c r="AE665" s="7"/>
      <c r="AF665" s="7"/>
      <c r="AJ665" s="7"/>
      <c r="AK665" s="7"/>
      <c r="AO665" s="7"/>
      <c r="AP665" s="7"/>
    </row>
    <row r="666" spans="5:42">
      <c r="E666" s="7"/>
      <c r="F666" s="7"/>
      <c r="J666" s="7"/>
      <c r="K666" s="7"/>
      <c r="U666" s="7"/>
      <c r="V666" s="7"/>
      <c r="Z666" s="7"/>
      <c r="AA666" s="7"/>
      <c r="AE666" s="7"/>
      <c r="AF666" s="7"/>
      <c r="AJ666" s="7"/>
      <c r="AK666" s="7"/>
      <c r="AO666" s="7"/>
      <c r="AP666" s="7"/>
    </row>
    <row r="667" spans="5:42">
      <c r="E667" s="7"/>
      <c r="F667" s="7"/>
      <c r="J667" s="7"/>
      <c r="K667" s="7"/>
      <c r="U667" s="7"/>
      <c r="V667" s="7"/>
      <c r="Z667" s="7"/>
      <c r="AA667" s="7"/>
      <c r="AE667" s="7"/>
      <c r="AF667" s="7"/>
      <c r="AJ667" s="7"/>
      <c r="AK667" s="7"/>
      <c r="AO667" s="7"/>
      <c r="AP667" s="7"/>
    </row>
    <row r="668" spans="5:42">
      <c r="E668" s="7"/>
      <c r="F668" s="7"/>
      <c r="J668" s="7"/>
      <c r="K668" s="7"/>
      <c r="U668" s="7"/>
      <c r="V668" s="7"/>
      <c r="Z668" s="7"/>
      <c r="AA668" s="7"/>
      <c r="AE668" s="7"/>
      <c r="AF668" s="7"/>
      <c r="AJ668" s="7"/>
      <c r="AK668" s="7"/>
      <c r="AO668" s="7"/>
      <c r="AP668" s="7"/>
    </row>
    <row r="669" spans="5:42">
      <c r="E669" s="7"/>
      <c r="F669" s="7"/>
      <c r="J669" s="7"/>
      <c r="K669" s="7"/>
      <c r="U669" s="7"/>
      <c r="V669" s="7"/>
      <c r="Z669" s="7"/>
      <c r="AA669" s="7"/>
      <c r="AE669" s="7"/>
      <c r="AF669" s="7"/>
      <c r="AJ669" s="7"/>
      <c r="AK669" s="7"/>
      <c r="AO669" s="7"/>
      <c r="AP669" s="7"/>
    </row>
    <row r="670" spans="5:42">
      <c r="E670" s="7"/>
      <c r="F670" s="7"/>
      <c r="J670" s="7"/>
      <c r="K670" s="7"/>
      <c r="U670" s="7"/>
      <c r="V670" s="7"/>
      <c r="Z670" s="7"/>
      <c r="AA670" s="7"/>
      <c r="AE670" s="7"/>
      <c r="AF670" s="7"/>
      <c r="AJ670" s="7"/>
      <c r="AK670" s="7"/>
      <c r="AO670" s="7"/>
      <c r="AP670" s="7"/>
    </row>
    <row r="671" spans="5:42">
      <c r="E671" s="7"/>
      <c r="F671" s="7"/>
      <c r="J671" s="7"/>
      <c r="K671" s="7"/>
      <c r="U671" s="7"/>
      <c r="V671" s="7"/>
      <c r="Z671" s="7"/>
      <c r="AA671" s="7"/>
      <c r="AE671" s="7"/>
      <c r="AF671" s="7"/>
      <c r="AJ671" s="7"/>
      <c r="AK671" s="7"/>
      <c r="AO671" s="7"/>
      <c r="AP671" s="7"/>
    </row>
    <row r="672" spans="5:42">
      <c r="E672" s="7"/>
      <c r="F672" s="7"/>
      <c r="J672" s="7"/>
      <c r="K672" s="7"/>
      <c r="U672" s="7"/>
      <c r="V672" s="7"/>
      <c r="Z672" s="7"/>
      <c r="AA672" s="7"/>
      <c r="AE672" s="7"/>
      <c r="AF672" s="7"/>
      <c r="AJ672" s="7"/>
      <c r="AK672" s="7"/>
      <c r="AO672" s="7"/>
      <c r="AP672" s="7"/>
    </row>
    <row r="673" spans="5:42">
      <c r="E673" s="7"/>
      <c r="F673" s="7"/>
      <c r="J673" s="7"/>
      <c r="K673" s="7"/>
      <c r="U673" s="7"/>
      <c r="V673" s="7"/>
      <c r="Z673" s="7"/>
      <c r="AA673" s="7"/>
      <c r="AE673" s="7"/>
      <c r="AF673" s="7"/>
      <c r="AJ673" s="7"/>
      <c r="AK673" s="7"/>
      <c r="AO673" s="7"/>
      <c r="AP673" s="7"/>
    </row>
    <row r="674" spans="5:42">
      <c r="E674" s="7"/>
      <c r="F674" s="7"/>
      <c r="J674" s="7"/>
      <c r="K674" s="7"/>
      <c r="U674" s="7"/>
      <c r="V674" s="7"/>
      <c r="Z674" s="7"/>
      <c r="AA674" s="7"/>
      <c r="AE674" s="7"/>
      <c r="AF674" s="7"/>
      <c r="AJ674" s="7"/>
      <c r="AK674" s="7"/>
      <c r="AO674" s="7"/>
      <c r="AP674" s="7"/>
    </row>
    <row r="675" spans="5:42">
      <c r="E675" s="7"/>
      <c r="F675" s="7"/>
      <c r="J675" s="7"/>
      <c r="K675" s="7"/>
      <c r="U675" s="7"/>
      <c r="V675" s="7"/>
      <c r="Z675" s="7"/>
      <c r="AA675" s="7"/>
      <c r="AE675" s="7"/>
      <c r="AF675" s="7"/>
      <c r="AJ675" s="7"/>
      <c r="AK675" s="7"/>
      <c r="AO675" s="7"/>
      <c r="AP675" s="7"/>
    </row>
    <row r="676" spans="5:42">
      <c r="E676" s="7"/>
      <c r="F676" s="7"/>
      <c r="J676" s="7"/>
      <c r="K676" s="7"/>
      <c r="U676" s="7"/>
      <c r="V676" s="7"/>
      <c r="Z676" s="7"/>
      <c r="AA676" s="7"/>
      <c r="AE676" s="7"/>
      <c r="AF676" s="7"/>
      <c r="AJ676" s="7"/>
      <c r="AK676" s="7"/>
      <c r="AO676" s="7"/>
      <c r="AP676" s="7"/>
    </row>
    <row r="677" spans="5:42">
      <c r="E677" s="7"/>
      <c r="F677" s="7"/>
      <c r="J677" s="7"/>
      <c r="K677" s="7"/>
      <c r="U677" s="7"/>
      <c r="V677" s="7"/>
      <c r="Z677" s="7"/>
      <c r="AA677" s="7"/>
      <c r="AE677" s="7"/>
      <c r="AF677" s="7"/>
      <c r="AJ677" s="7"/>
      <c r="AK677" s="7"/>
      <c r="AO677" s="7"/>
      <c r="AP677" s="7"/>
    </row>
    <row r="678" spans="5:42">
      <c r="E678" s="7"/>
      <c r="F678" s="7"/>
      <c r="J678" s="7"/>
      <c r="K678" s="7"/>
      <c r="U678" s="7"/>
      <c r="V678" s="7"/>
      <c r="Z678" s="7"/>
      <c r="AA678" s="7"/>
      <c r="AE678" s="7"/>
      <c r="AF678" s="7"/>
      <c r="AJ678" s="7"/>
      <c r="AK678" s="7"/>
      <c r="AO678" s="7"/>
      <c r="AP678" s="7"/>
    </row>
    <row r="679" spans="5:42">
      <c r="E679" s="7"/>
      <c r="F679" s="7"/>
      <c r="J679" s="7"/>
      <c r="K679" s="7"/>
      <c r="U679" s="7"/>
      <c r="V679" s="7"/>
      <c r="Z679" s="7"/>
      <c r="AA679" s="7"/>
      <c r="AE679" s="7"/>
      <c r="AF679" s="7"/>
      <c r="AJ679" s="7"/>
      <c r="AK679" s="7"/>
      <c r="AO679" s="7"/>
      <c r="AP679" s="7"/>
    </row>
    <row r="680" spans="5:42">
      <c r="E680" s="7"/>
      <c r="F680" s="7"/>
      <c r="J680" s="7"/>
      <c r="K680" s="7"/>
      <c r="U680" s="7"/>
      <c r="V680" s="7"/>
      <c r="Z680" s="7"/>
      <c r="AA680" s="7"/>
      <c r="AE680" s="7"/>
      <c r="AF680" s="7"/>
      <c r="AJ680" s="7"/>
      <c r="AK680" s="7"/>
      <c r="AO680" s="7"/>
      <c r="AP680" s="7"/>
    </row>
    <row r="681" spans="5:42">
      <c r="E681" s="7"/>
      <c r="F681" s="7"/>
      <c r="J681" s="7"/>
      <c r="K681" s="7"/>
      <c r="U681" s="7"/>
      <c r="V681" s="7"/>
      <c r="Z681" s="7"/>
      <c r="AA681" s="7"/>
      <c r="AE681" s="7"/>
      <c r="AF681" s="7"/>
      <c r="AJ681" s="7"/>
      <c r="AK681" s="7"/>
      <c r="AO681" s="7"/>
      <c r="AP681" s="7"/>
    </row>
    <row r="682" spans="5:42">
      <c r="E682" s="7"/>
      <c r="F682" s="7"/>
      <c r="J682" s="7"/>
      <c r="K682" s="7"/>
      <c r="U682" s="7"/>
      <c r="V682" s="7"/>
      <c r="Z682" s="7"/>
      <c r="AA682" s="7"/>
      <c r="AE682" s="7"/>
      <c r="AF682" s="7"/>
      <c r="AJ682" s="7"/>
      <c r="AK682" s="7"/>
      <c r="AO682" s="7"/>
      <c r="AP682" s="7"/>
    </row>
    <row r="683" spans="5:42">
      <c r="E683" s="7"/>
      <c r="F683" s="7"/>
      <c r="J683" s="7"/>
      <c r="K683" s="7"/>
      <c r="U683" s="7"/>
      <c r="V683" s="7"/>
      <c r="Z683" s="7"/>
      <c r="AA683" s="7"/>
      <c r="AE683" s="7"/>
      <c r="AF683" s="7"/>
      <c r="AJ683" s="7"/>
      <c r="AK683" s="7"/>
      <c r="AO683" s="7"/>
      <c r="AP683" s="7"/>
    </row>
    <row r="684" spans="5:42">
      <c r="E684" s="7"/>
      <c r="F684" s="7"/>
      <c r="J684" s="7"/>
      <c r="K684" s="7"/>
      <c r="U684" s="7"/>
      <c r="V684" s="7"/>
      <c r="Z684" s="7"/>
      <c r="AA684" s="7"/>
      <c r="AE684" s="7"/>
      <c r="AF684" s="7"/>
      <c r="AJ684" s="7"/>
      <c r="AK684" s="7"/>
      <c r="AO684" s="7"/>
      <c r="AP684" s="7"/>
    </row>
    <row r="685" spans="5:42">
      <c r="E685" s="7"/>
      <c r="F685" s="7"/>
      <c r="J685" s="7"/>
      <c r="K685" s="7"/>
      <c r="U685" s="7"/>
      <c r="V685" s="7"/>
      <c r="Z685" s="7"/>
      <c r="AA685" s="7"/>
      <c r="AE685" s="7"/>
      <c r="AF685" s="7"/>
      <c r="AJ685" s="7"/>
      <c r="AK685" s="7"/>
      <c r="AO685" s="7"/>
      <c r="AP685" s="7"/>
    </row>
    <row r="686" spans="5:42">
      <c r="E686" s="7"/>
      <c r="F686" s="7"/>
      <c r="J686" s="7"/>
      <c r="K686" s="7"/>
      <c r="U686" s="7"/>
      <c r="V686" s="7"/>
      <c r="Z686" s="7"/>
      <c r="AA686" s="7"/>
      <c r="AE686" s="7"/>
      <c r="AF686" s="7"/>
      <c r="AJ686" s="7"/>
      <c r="AK686" s="7"/>
      <c r="AO686" s="7"/>
      <c r="AP686" s="7"/>
    </row>
    <row r="687" spans="5:42">
      <c r="E687" s="7"/>
      <c r="F687" s="7"/>
      <c r="J687" s="7"/>
      <c r="K687" s="7"/>
      <c r="U687" s="7"/>
      <c r="V687" s="7"/>
      <c r="Z687" s="7"/>
      <c r="AA687" s="7"/>
      <c r="AE687" s="7"/>
      <c r="AF687" s="7"/>
      <c r="AJ687" s="7"/>
      <c r="AK687" s="7"/>
      <c r="AO687" s="7"/>
      <c r="AP687" s="7"/>
    </row>
    <row r="688" spans="5:42">
      <c r="E688" s="7"/>
      <c r="F688" s="7"/>
      <c r="J688" s="7"/>
      <c r="K688" s="7"/>
      <c r="U688" s="7"/>
      <c r="V688" s="7"/>
      <c r="Z688" s="7"/>
      <c r="AA688" s="7"/>
      <c r="AE688" s="7"/>
      <c r="AF688" s="7"/>
      <c r="AJ688" s="7"/>
      <c r="AK688" s="7"/>
      <c r="AO688" s="7"/>
      <c r="AP688" s="7"/>
    </row>
    <row r="689" spans="5:42">
      <c r="E689" s="7"/>
      <c r="F689" s="7"/>
      <c r="J689" s="7"/>
      <c r="K689" s="7"/>
      <c r="U689" s="7"/>
      <c r="V689" s="7"/>
      <c r="Z689" s="7"/>
      <c r="AA689" s="7"/>
      <c r="AE689" s="7"/>
      <c r="AF689" s="7"/>
      <c r="AJ689" s="7"/>
      <c r="AK689" s="7"/>
      <c r="AO689" s="7"/>
      <c r="AP689" s="7"/>
    </row>
    <row r="690" spans="5:42">
      <c r="E690" s="7"/>
      <c r="F690" s="7"/>
      <c r="J690" s="7"/>
      <c r="K690" s="7"/>
      <c r="U690" s="7"/>
      <c r="V690" s="7"/>
      <c r="Z690" s="7"/>
      <c r="AA690" s="7"/>
      <c r="AE690" s="7"/>
      <c r="AF690" s="7"/>
      <c r="AJ690" s="7"/>
      <c r="AK690" s="7"/>
      <c r="AO690" s="7"/>
      <c r="AP690" s="7"/>
    </row>
    <row r="691" spans="5:42">
      <c r="E691" s="7"/>
      <c r="F691" s="7"/>
      <c r="J691" s="7"/>
      <c r="K691" s="7"/>
      <c r="U691" s="7"/>
      <c r="V691" s="7"/>
      <c r="Z691" s="7"/>
      <c r="AA691" s="7"/>
      <c r="AE691" s="7"/>
      <c r="AF691" s="7"/>
      <c r="AJ691" s="7"/>
      <c r="AK691" s="7"/>
      <c r="AO691" s="7"/>
      <c r="AP691" s="7"/>
    </row>
    <row r="692" spans="5:42">
      <c r="E692" s="7"/>
      <c r="F692" s="7"/>
      <c r="J692" s="7"/>
      <c r="K692" s="7"/>
      <c r="U692" s="7"/>
      <c r="V692" s="7"/>
      <c r="Z692" s="7"/>
      <c r="AA692" s="7"/>
      <c r="AE692" s="7"/>
      <c r="AF692" s="7"/>
      <c r="AJ692" s="7"/>
      <c r="AK692" s="7"/>
      <c r="AO692" s="7"/>
      <c r="AP692" s="7"/>
    </row>
    <row r="693" spans="5:42">
      <c r="E693" s="7"/>
      <c r="F693" s="7"/>
      <c r="J693" s="7"/>
      <c r="K693" s="7"/>
      <c r="U693" s="7"/>
      <c r="V693" s="7"/>
      <c r="Z693" s="7"/>
      <c r="AA693" s="7"/>
      <c r="AE693" s="7"/>
      <c r="AF693" s="7"/>
      <c r="AJ693" s="7"/>
      <c r="AK693" s="7"/>
      <c r="AO693" s="7"/>
      <c r="AP693" s="7"/>
    </row>
    <row r="694" spans="5:42">
      <c r="E694" s="7"/>
      <c r="F694" s="7"/>
      <c r="J694" s="7"/>
      <c r="K694" s="7"/>
      <c r="U694" s="7"/>
      <c r="V694" s="7"/>
      <c r="Z694" s="7"/>
      <c r="AA694" s="7"/>
      <c r="AE694" s="7"/>
      <c r="AF694" s="7"/>
      <c r="AJ694" s="7"/>
      <c r="AK694" s="7"/>
      <c r="AO694" s="7"/>
      <c r="AP694" s="7"/>
    </row>
    <row r="695" spans="5:42">
      <c r="E695" s="7"/>
      <c r="F695" s="7"/>
      <c r="J695" s="7"/>
      <c r="K695" s="7"/>
      <c r="U695" s="7"/>
      <c r="V695" s="7"/>
      <c r="Z695" s="7"/>
      <c r="AA695" s="7"/>
      <c r="AE695" s="7"/>
      <c r="AF695" s="7"/>
      <c r="AJ695" s="7"/>
      <c r="AK695" s="7"/>
      <c r="AO695" s="7"/>
      <c r="AP695" s="7"/>
    </row>
    <row r="696" spans="5:42">
      <c r="E696" s="7"/>
      <c r="F696" s="7"/>
      <c r="J696" s="7"/>
      <c r="K696" s="7"/>
      <c r="U696" s="7"/>
      <c r="V696" s="7"/>
      <c r="Z696" s="7"/>
      <c r="AA696" s="7"/>
      <c r="AE696" s="7"/>
      <c r="AF696" s="7"/>
      <c r="AJ696" s="7"/>
      <c r="AK696" s="7"/>
      <c r="AO696" s="7"/>
      <c r="AP696" s="7"/>
    </row>
    <row r="697" spans="5:42">
      <c r="E697" s="7"/>
      <c r="F697" s="7"/>
      <c r="J697" s="7"/>
      <c r="K697" s="7"/>
      <c r="U697" s="7"/>
      <c r="V697" s="7"/>
      <c r="Z697" s="7"/>
      <c r="AA697" s="7"/>
      <c r="AE697" s="7"/>
      <c r="AF697" s="7"/>
      <c r="AJ697" s="7"/>
      <c r="AK697" s="7"/>
      <c r="AO697" s="7"/>
      <c r="AP697" s="7"/>
    </row>
    <row r="698" spans="5:42">
      <c r="E698" s="7"/>
      <c r="F698" s="7"/>
      <c r="J698" s="7"/>
      <c r="K698" s="7"/>
      <c r="U698" s="7"/>
      <c r="V698" s="7"/>
      <c r="Z698" s="7"/>
      <c r="AA698" s="7"/>
      <c r="AE698" s="7"/>
      <c r="AF698" s="7"/>
      <c r="AJ698" s="7"/>
      <c r="AK698" s="7"/>
      <c r="AO698" s="7"/>
      <c r="AP698" s="7"/>
    </row>
    <row r="699" spans="5:42">
      <c r="E699" s="7"/>
      <c r="F699" s="7"/>
      <c r="J699" s="7"/>
      <c r="K699" s="7"/>
      <c r="U699" s="7"/>
      <c r="V699" s="7"/>
      <c r="Z699" s="7"/>
      <c r="AA699" s="7"/>
      <c r="AE699" s="7"/>
      <c r="AF699" s="7"/>
      <c r="AJ699" s="7"/>
      <c r="AK699" s="7"/>
      <c r="AO699" s="7"/>
      <c r="AP699" s="7"/>
    </row>
    <row r="700" spans="5:42">
      <c r="E700" s="7"/>
      <c r="F700" s="7"/>
      <c r="J700" s="7"/>
      <c r="K700" s="7"/>
      <c r="U700" s="7"/>
      <c r="V700" s="7"/>
      <c r="Z700" s="7"/>
      <c r="AA700" s="7"/>
      <c r="AE700" s="7"/>
      <c r="AF700" s="7"/>
      <c r="AJ700" s="7"/>
      <c r="AK700" s="7"/>
      <c r="AO700" s="7"/>
      <c r="AP700" s="7"/>
    </row>
    <row r="701" spans="5:42">
      <c r="E701" s="7"/>
      <c r="F701" s="7"/>
      <c r="J701" s="7"/>
      <c r="K701" s="7"/>
      <c r="U701" s="7"/>
      <c r="V701" s="7"/>
      <c r="Z701" s="7"/>
      <c r="AA701" s="7"/>
      <c r="AE701" s="7"/>
      <c r="AF701" s="7"/>
      <c r="AJ701" s="7"/>
      <c r="AK701" s="7"/>
      <c r="AO701" s="7"/>
      <c r="AP701" s="7"/>
    </row>
    <row r="702" spans="5:42">
      <c r="E702" s="7"/>
      <c r="F702" s="7"/>
      <c r="J702" s="7"/>
      <c r="K702" s="7"/>
      <c r="U702" s="7"/>
      <c r="V702" s="7"/>
      <c r="Z702" s="7"/>
      <c r="AA702" s="7"/>
      <c r="AE702" s="7"/>
      <c r="AF702" s="7"/>
      <c r="AJ702" s="7"/>
      <c r="AK702" s="7"/>
      <c r="AO702" s="7"/>
      <c r="AP702" s="7"/>
    </row>
    <row r="703" spans="5:42">
      <c r="E703" s="7"/>
      <c r="F703" s="7"/>
      <c r="J703" s="7"/>
      <c r="K703" s="7"/>
      <c r="U703" s="7"/>
      <c r="V703" s="7"/>
      <c r="Z703" s="7"/>
      <c r="AA703" s="7"/>
      <c r="AE703" s="7"/>
      <c r="AF703" s="7"/>
      <c r="AJ703" s="7"/>
      <c r="AK703" s="7"/>
      <c r="AO703" s="7"/>
      <c r="AP703" s="7"/>
    </row>
    <row r="704" spans="5:42">
      <c r="E704" s="7"/>
      <c r="F704" s="7"/>
      <c r="J704" s="7"/>
      <c r="K704" s="7"/>
      <c r="U704" s="7"/>
      <c r="V704" s="7"/>
      <c r="Z704" s="7"/>
      <c r="AA704" s="7"/>
      <c r="AE704" s="7"/>
      <c r="AF704" s="7"/>
      <c r="AJ704" s="7"/>
      <c r="AK704" s="7"/>
      <c r="AO704" s="7"/>
      <c r="AP704" s="7"/>
    </row>
    <row r="705" spans="5:42">
      <c r="E705" s="7"/>
      <c r="F705" s="7"/>
      <c r="J705" s="7"/>
      <c r="K705" s="7"/>
      <c r="U705" s="7"/>
      <c r="V705" s="7"/>
      <c r="Z705" s="7"/>
      <c r="AA705" s="7"/>
      <c r="AE705" s="7"/>
      <c r="AF705" s="7"/>
      <c r="AJ705" s="7"/>
      <c r="AK705" s="7"/>
      <c r="AO705" s="7"/>
      <c r="AP705" s="7"/>
    </row>
    <row r="706" spans="5:42">
      <c r="E706" s="7"/>
      <c r="F706" s="7"/>
      <c r="J706" s="7"/>
      <c r="K706" s="7"/>
      <c r="U706" s="7"/>
      <c r="V706" s="7"/>
      <c r="Z706" s="7"/>
      <c r="AA706" s="7"/>
      <c r="AE706" s="7"/>
      <c r="AF706" s="7"/>
      <c r="AJ706" s="7"/>
      <c r="AK706" s="7"/>
      <c r="AO706" s="7"/>
      <c r="AP706" s="7"/>
    </row>
    <row r="707" spans="5:42">
      <c r="E707" s="7"/>
      <c r="F707" s="7"/>
      <c r="J707" s="7"/>
      <c r="K707" s="7"/>
      <c r="U707" s="7"/>
      <c r="V707" s="7"/>
      <c r="Z707" s="7"/>
      <c r="AA707" s="7"/>
      <c r="AE707" s="7"/>
      <c r="AF707" s="7"/>
      <c r="AJ707" s="7"/>
      <c r="AK707" s="7"/>
      <c r="AO707" s="7"/>
      <c r="AP707" s="7"/>
    </row>
    <row r="708" spans="5:42">
      <c r="E708" s="7"/>
      <c r="F708" s="7"/>
      <c r="J708" s="7"/>
      <c r="K708" s="7"/>
      <c r="U708" s="7"/>
      <c r="V708" s="7"/>
      <c r="Z708" s="7"/>
      <c r="AA708" s="7"/>
      <c r="AE708" s="7"/>
      <c r="AF708" s="7"/>
      <c r="AJ708" s="7"/>
      <c r="AK708" s="7"/>
      <c r="AO708" s="7"/>
      <c r="AP708" s="7"/>
    </row>
    <row r="709" spans="5:42">
      <c r="E709" s="7"/>
      <c r="F709" s="7"/>
      <c r="J709" s="7"/>
      <c r="K709" s="7"/>
      <c r="U709" s="7"/>
      <c r="V709" s="7"/>
      <c r="Z709" s="7"/>
      <c r="AA709" s="7"/>
      <c r="AE709" s="7"/>
      <c r="AF709" s="7"/>
      <c r="AJ709" s="7"/>
      <c r="AK709" s="7"/>
      <c r="AO709" s="7"/>
      <c r="AP709" s="7"/>
    </row>
    <row r="710" spans="5:42">
      <c r="E710" s="7"/>
      <c r="F710" s="7"/>
      <c r="J710" s="7"/>
      <c r="K710" s="7"/>
      <c r="U710" s="7"/>
      <c r="V710" s="7"/>
      <c r="Z710" s="7"/>
      <c r="AA710" s="7"/>
      <c r="AE710" s="7"/>
      <c r="AF710" s="7"/>
      <c r="AJ710" s="7"/>
      <c r="AK710" s="7"/>
      <c r="AO710" s="7"/>
      <c r="AP710" s="7"/>
    </row>
    <row r="711" spans="5:42">
      <c r="E711" s="7"/>
      <c r="F711" s="7"/>
      <c r="J711" s="7"/>
      <c r="K711" s="7"/>
      <c r="U711" s="7"/>
      <c r="V711" s="7"/>
      <c r="Z711" s="7"/>
      <c r="AA711" s="7"/>
      <c r="AE711" s="7"/>
      <c r="AF711" s="7"/>
      <c r="AJ711" s="7"/>
      <c r="AK711" s="7"/>
      <c r="AO711" s="7"/>
      <c r="AP711" s="7"/>
    </row>
    <row r="712" spans="5:42">
      <c r="E712" s="7"/>
      <c r="F712" s="7"/>
      <c r="J712" s="7"/>
      <c r="K712" s="7"/>
      <c r="U712" s="7"/>
      <c r="V712" s="7"/>
      <c r="Z712" s="7"/>
      <c r="AA712" s="7"/>
      <c r="AE712" s="7"/>
      <c r="AF712" s="7"/>
      <c r="AJ712" s="7"/>
      <c r="AK712" s="7"/>
      <c r="AO712" s="7"/>
      <c r="AP712" s="7"/>
    </row>
    <row r="713" spans="5:42">
      <c r="E713" s="7"/>
      <c r="F713" s="7"/>
      <c r="J713" s="7"/>
      <c r="K713" s="7"/>
      <c r="U713" s="7"/>
      <c r="V713" s="7"/>
      <c r="Z713" s="7"/>
      <c r="AA713" s="7"/>
      <c r="AE713" s="7"/>
      <c r="AF713" s="7"/>
      <c r="AJ713" s="7"/>
      <c r="AK713" s="7"/>
      <c r="AO713" s="7"/>
      <c r="AP713" s="7"/>
    </row>
    <row r="714" spans="5:42">
      <c r="E714" s="7"/>
      <c r="F714" s="7"/>
      <c r="J714" s="7"/>
      <c r="K714" s="7"/>
      <c r="U714" s="7"/>
      <c r="V714" s="7"/>
      <c r="Z714" s="7"/>
      <c r="AA714" s="7"/>
      <c r="AE714" s="7"/>
      <c r="AF714" s="7"/>
      <c r="AJ714" s="7"/>
      <c r="AK714" s="7"/>
      <c r="AO714" s="7"/>
      <c r="AP714" s="7"/>
    </row>
    <row r="715" spans="5:42">
      <c r="E715" s="7"/>
      <c r="F715" s="7"/>
      <c r="J715" s="7"/>
      <c r="K715" s="7"/>
      <c r="U715" s="7"/>
      <c r="V715" s="7"/>
      <c r="Z715" s="7"/>
      <c r="AA715" s="7"/>
      <c r="AE715" s="7"/>
      <c r="AF715" s="7"/>
      <c r="AJ715" s="7"/>
      <c r="AK715" s="7"/>
      <c r="AO715" s="7"/>
      <c r="AP715" s="7"/>
    </row>
    <row r="716" spans="5:42">
      <c r="E716" s="7"/>
      <c r="F716" s="7"/>
      <c r="J716" s="7"/>
      <c r="K716" s="7"/>
      <c r="U716" s="7"/>
      <c r="V716" s="7"/>
      <c r="Z716" s="7"/>
      <c r="AA716" s="7"/>
      <c r="AE716" s="7"/>
      <c r="AF716" s="7"/>
      <c r="AJ716" s="7"/>
      <c r="AK716" s="7"/>
      <c r="AO716" s="7"/>
      <c r="AP716" s="7"/>
    </row>
    <row r="717" spans="5:42">
      <c r="E717" s="7"/>
      <c r="F717" s="7"/>
      <c r="J717" s="7"/>
      <c r="K717" s="7"/>
      <c r="U717" s="7"/>
      <c r="V717" s="7"/>
      <c r="Z717" s="7"/>
      <c r="AA717" s="7"/>
      <c r="AE717" s="7"/>
      <c r="AF717" s="7"/>
      <c r="AJ717" s="7"/>
      <c r="AK717" s="7"/>
      <c r="AO717" s="7"/>
      <c r="AP717" s="7"/>
    </row>
    <row r="718" spans="5:42">
      <c r="E718" s="7"/>
      <c r="F718" s="7"/>
      <c r="J718" s="7"/>
      <c r="K718" s="7"/>
      <c r="U718" s="7"/>
      <c r="V718" s="7"/>
      <c r="Z718" s="7"/>
      <c r="AA718" s="7"/>
      <c r="AE718" s="7"/>
      <c r="AF718" s="7"/>
      <c r="AJ718" s="7"/>
      <c r="AK718" s="7"/>
      <c r="AO718" s="7"/>
      <c r="AP718" s="7"/>
    </row>
    <row r="719" spans="5:42">
      <c r="E719" s="7"/>
      <c r="F719" s="7"/>
      <c r="J719" s="7"/>
      <c r="K719" s="7"/>
      <c r="U719" s="7"/>
      <c r="V719" s="7"/>
      <c r="Z719" s="7"/>
      <c r="AA719" s="7"/>
      <c r="AE719" s="7"/>
      <c r="AF719" s="7"/>
      <c r="AJ719" s="7"/>
      <c r="AK719" s="7"/>
      <c r="AO719" s="7"/>
      <c r="AP719" s="7"/>
    </row>
    <row r="720" spans="5:42">
      <c r="E720" s="7"/>
      <c r="F720" s="7"/>
      <c r="J720" s="7"/>
      <c r="K720" s="7"/>
      <c r="U720" s="7"/>
      <c r="V720" s="7"/>
      <c r="Z720" s="7"/>
      <c r="AA720" s="7"/>
      <c r="AE720" s="7"/>
      <c r="AF720" s="7"/>
      <c r="AJ720" s="7"/>
      <c r="AK720" s="7"/>
      <c r="AO720" s="7"/>
      <c r="AP720" s="7"/>
    </row>
    <row r="721" spans="5:42">
      <c r="E721" s="7"/>
      <c r="F721" s="7"/>
      <c r="J721" s="7"/>
      <c r="K721" s="7"/>
      <c r="U721" s="7"/>
      <c r="V721" s="7"/>
      <c r="Z721" s="7"/>
      <c r="AA721" s="7"/>
      <c r="AE721" s="7"/>
      <c r="AF721" s="7"/>
      <c r="AJ721" s="7"/>
      <c r="AK721" s="7"/>
      <c r="AO721" s="7"/>
      <c r="AP721" s="7"/>
    </row>
    <row r="722" spans="5:42">
      <c r="E722" s="7"/>
      <c r="F722" s="7"/>
      <c r="J722" s="7"/>
      <c r="K722" s="7"/>
      <c r="U722" s="7"/>
      <c r="V722" s="7"/>
      <c r="Z722" s="7"/>
      <c r="AA722" s="7"/>
      <c r="AE722" s="7"/>
      <c r="AF722" s="7"/>
      <c r="AJ722" s="7"/>
      <c r="AK722" s="7"/>
      <c r="AO722" s="7"/>
      <c r="AP722" s="7"/>
    </row>
    <row r="723" spans="5:42">
      <c r="E723" s="7"/>
      <c r="F723" s="7"/>
      <c r="J723" s="7"/>
      <c r="K723" s="7"/>
      <c r="U723" s="7"/>
      <c r="V723" s="7"/>
      <c r="Z723" s="7"/>
      <c r="AA723" s="7"/>
      <c r="AE723" s="7"/>
      <c r="AF723" s="7"/>
      <c r="AJ723" s="7"/>
      <c r="AK723" s="7"/>
      <c r="AO723" s="7"/>
      <c r="AP723" s="7"/>
    </row>
    <row r="724" spans="5:42">
      <c r="E724" s="7"/>
      <c r="F724" s="7"/>
      <c r="J724" s="7"/>
      <c r="K724" s="7"/>
      <c r="U724" s="7"/>
      <c r="V724" s="7"/>
      <c r="Z724" s="7"/>
      <c r="AA724" s="7"/>
      <c r="AE724" s="7"/>
      <c r="AF724" s="7"/>
      <c r="AJ724" s="7"/>
      <c r="AK724" s="7"/>
      <c r="AO724" s="7"/>
      <c r="AP724" s="7"/>
    </row>
    <row r="725" spans="5:42">
      <c r="E725" s="7"/>
      <c r="F725" s="7"/>
      <c r="J725" s="7"/>
      <c r="K725" s="7"/>
      <c r="U725" s="7"/>
      <c r="V725" s="7"/>
      <c r="Z725" s="7"/>
      <c r="AA725" s="7"/>
      <c r="AE725" s="7"/>
      <c r="AF725" s="7"/>
      <c r="AJ725" s="7"/>
      <c r="AK725" s="7"/>
      <c r="AO725" s="7"/>
      <c r="AP725" s="7"/>
    </row>
    <row r="726" spans="5:42">
      <c r="E726" s="7"/>
      <c r="F726" s="7"/>
      <c r="J726" s="7"/>
      <c r="K726" s="7"/>
      <c r="U726" s="7"/>
      <c r="V726" s="7"/>
      <c r="Z726" s="7"/>
      <c r="AA726" s="7"/>
      <c r="AE726" s="7"/>
      <c r="AF726" s="7"/>
      <c r="AJ726" s="7"/>
      <c r="AK726" s="7"/>
      <c r="AO726" s="7"/>
      <c r="AP726" s="7"/>
    </row>
    <row r="727" spans="5:42">
      <c r="E727" s="7"/>
      <c r="F727" s="7"/>
      <c r="J727" s="7"/>
      <c r="K727" s="7"/>
      <c r="U727" s="7"/>
      <c r="V727" s="7"/>
      <c r="Z727" s="7"/>
      <c r="AA727" s="7"/>
      <c r="AE727" s="7"/>
      <c r="AF727" s="7"/>
      <c r="AJ727" s="7"/>
      <c r="AK727" s="7"/>
      <c r="AO727" s="7"/>
      <c r="AP727" s="7"/>
    </row>
    <row r="728" spans="5:42">
      <c r="E728" s="7"/>
      <c r="F728" s="7"/>
      <c r="J728" s="7"/>
      <c r="K728" s="7"/>
      <c r="U728" s="7"/>
      <c r="V728" s="7"/>
      <c r="Z728" s="7"/>
      <c r="AA728" s="7"/>
      <c r="AE728" s="7"/>
      <c r="AF728" s="7"/>
      <c r="AJ728" s="7"/>
      <c r="AK728" s="7"/>
      <c r="AO728" s="7"/>
      <c r="AP728" s="7"/>
    </row>
    <row r="729" spans="5:42">
      <c r="E729" s="7"/>
      <c r="F729" s="7"/>
      <c r="J729" s="7"/>
      <c r="K729" s="7"/>
      <c r="U729" s="7"/>
      <c r="V729" s="7"/>
      <c r="Z729" s="7"/>
      <c r="AA729" s="7"/>
      <c r="AE729" s="7"/>
      <c r="AF729" s="7"/>
      <c r="AJ729" s="7"/>
      <c r="AK729" s="7"/>
      <c r="AO729" s="7"/>
      <c r="AP729" s="7"/>
    </row>
    <row r="730" spans="5:42">
      <c r="E730" s="7"/>
      <c r="F730" s="7"/>
      <c r="J730" s="7"/>
      <c r="K730" s="7"/>
      <c r="U730" s="7"/>
      <c r="V730" s="7"/>
      <c r="Z730" s="7"/>
      <c r="AA730" s="7"/>
      <c r="AE730" s="7"/>
      <c r="AF730" s="7"/>
      <c r="AJ730" s="7"/>
      <c r="AK730" s="7"/>
      <c r="AO730" s="7"/>
      <c r="AP730" s="7"/>
    </row>
    <row r="731" spans="5:42">
      <c r="E731" s="7"/>
      <c r="F731" s="7"/>
      <c r="J731" s="7"/>
      <c r="K731" s="7"/>
      <c r="U731" s="7"/>
      <c r="V731" s="7"/>
      <c r="Z731" s="7"/>
      <c r="AA731" s="7"/>
      <c r="AE731" s="7"/>
      <c r="AF731" s="7"/>
      <c r="AJ731" s="7"/>
      <c r="AK731" s="7"/>
      <c r="AO731" s="7"/>
      <c r="AP731" s="7"/>
    </row>
    <row r="732" spans="5:42">
      <c r="E732" s="7"/>
      <c r="F732" s="7"/>
      <c r="J732" s="7"/>
      <c r="K732" s="7"/>
      <c r="U732" s="7"/>
      <c r="V732" s="7"/>
      <c r="Z732" s="7"/>
      <c r="AA732" s="7"/>
      <c r="AE732" s="7"/>
      <c r="AF732" s="7"/>
      <c r="AJ732" s="7"/>
      <c r="AK732" s="7"/>
      <c r="AO732" s="7"/>
      <c r="AP732" s="7"/>
    </row>
    <row r="733" spans="5:42">
      <c r="E733" s="7"/>
      <c r="F733" s="7"/>
      <c r="J733" s="7"/>
      <c r="K733" s="7"/>
      <c r="U733" s="7"/>
      <c r="V733" s="7"/>
      <c r="Z733" s="7"/>
      <c r="AA733" s="7"/>
      <c r="AE733" s="7"/>
      <c r="AF733" s="7"/>
      <c r="AJ733" s="7"/>
      <c r="AK733" s="7"/>
      <c r="AO733" s="7"/>
      <c r="AP733" s="7"/>
    </row>
    <row r="734" spans="5:42">
      <c r="E734" s="7"/>
      <c r="F734" s="7"/>
      <c r="J734" s="7"/>
      <c r="K734" s="7"/>
      <c r="U734" s="7"/>
      <c r="V734" s="7"/>
      <c r="Z734" s="7"/>
      <c r="AA734" s="7"/>
      <c r="AE734" s="7"/>
      <c r="AF734" s="7"/>
      <c r="AJ734" s="7"/>
      <c r="AK734" s="7"/>
      <c r="AO734" s="7"/>
      <c r="AP734" s="7"/>
    </row>
    <row r="735" spans="5:42">
      <c r="E735" s="7"/>
      <c r="F735" s="7"/>
      <c r="J735" s="7"/>
      <c r="K735" s="7"/>
      <c r="U735" s="7"/>
      <c r="V735" s="7"/>
      <c r="Z735" s="7"/>
      <c r="AA735" s="7"/>
      <c r="AE735" s="7"/>
      <c r="AF735" s="7"/>
      <c r="AJ735" s="7"/>
      <c r="AK735" s="7"/>
      <c r="AO735" s="7"/>
      <c r="AP735" s="7"/>
    </row>
    <row r="736" spans="5:42">
      <c r="E736" s="7"/>
      <c r="F736" s="7"/>
      <c r="J736" s="7"/>
      <c r="K736" s="7"/>
      <c r="U736" s="7"/>
      <c r="V736" s="7"/>
      <c r="Z736" s="7"/>
      <c r="AA736" s="7"/>
      <c r="AE736" s="7"/>
      <c r="AF736" s="7"/>
      <c r="AJ736" s="7"/>
      <c r="AK736" s="7"/>
      <c r="AO736" s="7"/>
      <c r="AP736" s="7"/>
    </row>
    <row r="737" spans="5:42">
      <c r="E737" s="7"/>
      <c r="F737" s="7"/>
      <c r="J737" s="7"/>
      <c r="K737" s="7"/>
      <c r="U737" s="7"/>
      <c r="V737" s="7"/>
      <c r="Z737" s="7"/>
      <c r="AA737" s="7"/>
      <c r="AE737" s="7"/>
      <c r="AF737" s="7"/>
      <c r="AJ737" s="7"/>
      <c r="AK737" s="7"/>
      <c r="AO737" s="7"/>
      <c r="AP737" s="7"/>
    </row>
    <row r="738" spans="5:42">
      <c r="E738" s="7"/>
      <c r="F738" s="7"/>
      <c r="J738" s="7"/>
      <c r="K738" s="7"/>
      <c r="U738" s="7"/>
      <c r="V738" s="7"/>
      <c r="Z738" s="7"/>
      <c r="AA738" s="7"/>
      <c r="AE738" s="7"/>
      <c r="AF738" s="7"/>
      <c r="AJ738" s="7"/>
      <c r="AK738" s="7"/>
      <c r="AO738" s="7"/>
      <c r="AP738" s="7"/>
    </row>
    <row r="739" spans="5:42">
      <c r="E739" s="7"/>
      <c r="F739" s="7"/>
      <c r="J739" s="7"/>
      <c r="K739" s="7"/>
      <c r="U739" s="7"/>
      <c r="V739" s="7"/>
      <c r="Z739" s="7"/>
      <c r="AA739" s="7"/>
      <c r="AE739" s="7"/>
      <c r="AF739" s="7"/>
      <c r="AJ739" s="7"/>
      <c r="AK739" s="7"/>
      <c r="AO739" s="7"/>
      <c r="AP739" s="7"/>
    </row>
    <row r="740" spans="5:42">
      <c r="E740" s="7"/>
      <c r="F740" s="7"/>
      <c r="J740" s="7"/>
      <c r="K740" s="7"/>
      <c r="U740" s="7"/>
      <c r="V740" s="7"/>
      <c r="Z740" s="7"/>
      <c r="AA740" s="7"/>
      <c r="AE740" s="7"/>
      <c r="AF740" s="7"/>
      <c r="AJ740" s="7"/>
      <c r="AK740" s="7"/>
      <c r="AO740" s="7"/>
      <c r="AP740" s="7"/>
    </row>
    <row r="741" spans="5:42">
      <c r="E741" s="7"/>
      <c r="F741" s="7"/>
      <c r="J741" s="7"/>
      <c r="K741" s="7"/>
      <c r="U741" s="7"/>
      <c r="V741" s="7"/>
      <c r="Z741" s="7"/>
      <c r="AA741" s="7"/>
      <c r="AE741" s="7"/>
      <c r="AF741" s="7"/>
      <c r="AJ741" s="7"/>
      <c r="AK741" s="7"/>
      <c r="AO741" s="7"/>
      <c r="AP741" s="7"/>
    </row>
    <row r="742" spans="5:42">
      <c r="E742" s="7"/>
      <c r="F742" s="7"/>
      <c r="J742" s="7"/>
      <c r="K742" s="7"/>
      <c r="U742" s="7"/>
      <c r="V742" s="7"/>
      <c r="Z742" s="7"/>
      <c r="AA742" s="7"/>
      <c r="AE742" s="7"/>
      <c r="AF742" s="7"/>
      <c r="AJ742" s="7"/>
      <c r="AK742" s="7"/>
      <c r="AO742" s="7"/>
      <c r="AP742" s="7"/>
    </row>
    <row r="743" spans="5:42">
      <c r="E743" s="7"/>
      <c r="F743" s="7"/>
      <c r="J743" s="7"/>
      <c r="K743" s="7"/>
      <c r="U743" s="7"/>
      <c r="V743" s="7"/>
      <c r="Z743" s="7"/>
      <c r="AA743" s="7"/>
      <c r="AE743" s="7"/>
      <c r="AF743" s="7"/>
      <c r="AJ743" s="7"/>
      <c r="AK743" s="7"/>
      <c r="AO743" s="7"/>
      <c r="AP743" s="7"/>
    </row>
    <row r="744" spans="5:42">
      <c r="E744" s="7"/>
      <c r="F744" s="7"/>
      <c r="J744" s="7"/>
      <c r="K744" s="7"/>
      <c r="U744" s="7"/>
      <c r="V744" s="7"/>
      <c r="Z744" s="7"/>
      <c r="AA744" s="7"/>
      <c r="AE744" s="7"/>
      <c r="AF744" s="7"/>
      <c r="AJ744" s="7"/>
      <c r="AK744" s="7"/>
      <c r="AO744" s="7"/>
      <c r="AP744" s="7"/>
    </row>
    <row r="745" spans="5:42">
      <c r="E745" s="7"/>
      <c r="F745" s="7"/>
      <c r="J745" s="7"/>
      <c r="K745" s="7"/>
      <c r="U745" s="7"/>
      <c r="V745" s="7"/>
      <c r="Z745" s="7"/>
      <c r="AA745" s="7"/>
      <c r="AE745" s="7"/>
      <c r="AF745" s="7"/>
      <c r="AJ745" s="7"/>
      <c r="AK745" s="7"/>
      <c r="AO745" s="7"/>
      <c r="AP745" s="7"/>
    </row>
    <row r="746" spans="5:42">
      <c r="E746" s="7"/>
      <c r="F746" s="7"/>
      <c r="J746" s="7"/>
      <c r="K746" s="7"/>
      <c r="U746" s="7"/>
      <c r="V746" s="7"/>
      <c r="Z746" s="7"/>
      <c r="AA746" s="7"/>
      <c r="AE746" s="7"/>
      <c r="AF746" s="7"/>
      <c r="AJ746" s="7"/>
      <c r="AK746" s="7"/>
      <c r="AO746" s="7"/>
      <c r="AP746" s="7"/>
    </row>
    <row r="747" spans="5:42">
      <c r="E747" s="7"/>
      <c r="F747" s="7"/>
      <c r="J747" s="7"/>
      <c r="K747" s="7"/>
      <c r="U747" s="7"/>
      <c r="V747" s="7"/>
      <c r="Z747" s="7"/>
      <c r="AA747" s="7"/>
      <c r="AE747" s="7"/>
      <c r="AF747" s="7"/>
      <c r="AJ747" s="7"/>
      <c r="AK747" s="7"/>
      <c r="AO747" s="7"/>
      <c r="AP747" s="7"/>
    </row>
    <row r="748" spans="5:42">
      <c r="E748" s="7"/>
      <c r="F748" s="7"/>
      <c r="J748" s="7"/>
      <c r="K748" s="7"/>
      <c r="U748" s="7"/>
      <c r="V748" s="7"/>
      <c r="Z748" s="7"/>
      <c r="AA748" s="7"/>
      <c r="AE748" s="7"/>
      <c r="AF748" s="7"/>
      <c r="AJ748" s="7"/>
      <c r="AK748" s="7"/>
      <c r="AO748" s="7"/>
      <c r="AP748" s="7"/>
    </row>
    <row r="749" spans="5:42">
      <c r="E749" s="7"/>
      <c r="F749" s="7"/>
      <c r="J749" s="7"/>
      <c r="K749" s="7"/>
      <c r="U749" s="7"/>
      <c r="V749" s="7"/>
      <c r="Z749" s="7"/>
      <c r="AA749" s="7"/>
      <c r="AE749" s="7"/>
      <c r="AF749" s="7"/>
      <c r="AJ749" s="7"/>
      <c r="AK749" s="7"/>
      <c r="AO749" s="7"/>
      <c r="AP749" s="7"/>
    </row>
    <row r="750" spans="5:42">
      <c r="E750" s="7"/>
      <c r="F750" s="7"/>
      <c r="J750" s="7"/>
      <c r="K750" s="7"/>
      <c r="U750" s="7"/>
      <c r="V750" s="7"/>
      <c r="Z750" s="7"/>
      <c r="AA750" s="7"/>
      <c r="AE750" s="7"/>
      <c r="AF750" s="7"/>
      <c r="AJ750" s="7"/>
      <c r="AK750" s="7"/>
      <c r="AO750" s="7"/>
      <c r="AP750" s="7"/>
    </row>
    <row r="751" spans="5:42">
      <c r="E751" s="7"/>
      <c r="F751" s="7"/>
      <c r="J751" s="7"/>
      <c r="K751" s="7"/>
      <c r="U751" s="7"/>
      <c r="V751" s="7"/>
      <c r="Z751" s="7"/>
      <c r="AA751" s="7"/>
      <c r="AE751" s="7"/>
      <c r="AF751" s="7"/>
      <c r="AJ751" s="7"/>
      <c r="AK751" s="7"/>
      <c r="AO751" s="7"/>
      <c r="AP751" s="7"/>
    </row>
    <row r="752" spans="5:42">
      <c r="E752" s="7"/>
      <c r="F752" s="7"/>
      <c r="J752" s="7"/>
      <c r="K752" s="7"/>
      <c r="U752" s="7"/>
      <c r="V752" s="7"/>
      <c r="Z752" s="7"/>
      <c r="AA752" s="7"/>
      <c r="AE752" s="7"/>
      <c r="AF752" s="7"/>
      <c r="AJ752" s="7"/>
      <c r="AK752" s="7"/>
      <c r="AO752" s="7"/>
      <c r="AP752" s="7"/>
    </row>
    <row r="753" spans="5:42">
      <c r="E753" s="7"/>
      <c r="F753" s="7"/>
      <c r="J753" s="7"/>
      <c r="K753" s="7"/>
      <c r="U753" s="7"/>
      <c r="V753" s="7"/>
      <c r="Z753" s="7"/>
      <c r="AA753" s="7"/>
      <c r="AE753" s="7"/>
      <c r="AF753" s="7"/>
      <c r="AJ753" s="7"/>
      <c r="AK753" s="7"/>
      <c r="AO753" s="7"/>
      <c r="AP753" s="7"/>
    </row>
    <row r="754" spans="5:42">
      <c r="E754" s="7"/>
      <c r="F754" s="7"/>
      <c r="J754" s="7"/>
      <c r="K754" s="7"/>
      <c r="U754" s="7"/>
      <c r="V754" s="7"/>
      <c r="Z754" s="7"/>
      <c r="AA754" s="7"/>
      <c r="AE754" s="7"/>
      <c r="AF754" s="7"/>
      <c r="AJ754" s="7"/>
      <c r="AK754" s="7"/>
      <c r="AO754" s="7"/>
      <c r="AP754" s="7"/>
    </row>
    <row r="755" spans="5:42">
      <c r="E755" s="7"/>
      <c r="F755" s="7"/>
      <c r="J755" s="7"/>
      <c r="K755" s="7"/>
      <c r="U755" s="7"/>
      <c r="V755" s="7"/>
      <c r="Z755" s="7"/>
      <c r="AA755" s="7"/>
      <c r="AE755" s="7"/>
      <c r="AF755" s="7"/>
      <c r="AJ755" s="7"/>
      <c r="AK755" s="7"/>
      <c r="AO755" s="7"/>
      <c r="AP755" s="7"/>
    </row>
    <row r="756" spans="5:42">
      <c r="E756" s="7"/>
      <c r="F756" s="7"/>
      <c r="J756" s="7"/>
      <c r="K756" s="7"/>
      <c r="U756" s="7"/>
      <c r="V756" s="7"/>
      <c r="Z756" s="7"/>
      <c r="AA756" s="7"/>
      <c r="AE756" s="7"/>
      <c r="AF756" s="7"/>
      <c r="AJ756" s="7"/>
      <c r="AK756" s="7"/>
      <c r="AO756" s="7"/>
      <c r="AP756" s="7"/>
    </row>
    <row r="757" spans="5:42">
      <c r="E757" s="7"/>
      <c r="F757" s="7"/>
      <c r="J757" s="7"/>
      <c r="K757" s="7"/>
      <c r="U757" s="7"/>
      <c r="V757" s="7"/>
      <c r="Z757" s="7"/>
      <c r="AA757" s="7"/>
      <c r="AE757" s="7"/>
      <c r="AF757" s="7"/>
      <c r="AJ757" s="7"/>
      <c r="AK757" s="7"/>
      <c r="AO757" s="7"/>
      <c r="AP757" s="7"/>
    </row>
    <row r="758" spans="5:42">
      <c r="E758" s="7"/>
      <c r="F758" s="7"/>
      <c r="J758" s="7"/>
      <c r="K758" s="7"/>
      <c r="U758" s="7"/>
      <c r="V758" s="7"/>
      <c r="Z758" s="7"/>
      <c r="AA758" s="7"/>
      <c r="AE758" s="7"/>
      <c r="AF758" s="7"/>
      <c r="AJ758" s="7"/>
      <c r="AK758" s="7"/>
      <c r="AO758" s="7"/>
      <c r="AP758" s="7"/>
    </row>
    <row r="759" spans="5:42">
      <c r="E759" s="7"/>
      <c r="F759" s="7"/>
      <c r="J759" s="7"/>
      <c r="K759" s="7"/>
      <c r="U759" s="7"/>
      <c r="V759" s="7"/>
      <c r="Z759" s="7"/>
      <c r="AA759" s="7"/>
      <c r="AE759" s="7"/>
      <c r="AF759" s="7"/>
      <c r="AJ759" s="7"/>
      <c r="AK759" s="7"/>
      <c r="AO759" s="7"/>
      <c r="AP759" s="7"/>
    </row>
    <row r="760" spans="5:42">
      <c r="E760" s="7"/>
      <c r="F760" s="7"/>
      <c r="J760" s="7"/>
      <c r="K760" s="7"/>
      <c r="U760" s="7"/>
      <c r="V760" s="7"/>
      <c r="Z760" s="7"/>
      <c r="AA760" s="7"/>
      <c r="AE760" s="7"/>
      <c r="AF760" s="7"/>
      <c r="AJ760" s="7"/>
      <c r="AK760" s="7"/>
      <c r="AO760" s="7"/>
      <c r="AP760" s="7"/>
    </row>
    <row r="761" spans="5:42">
      <c r="E761" s="7"/>
      <c r="F761" s="7"/>
      <c r="J761" s="7"/>
      <c r="K761" s="7"/>
      <c r="U761" s="7"/>
      <c r="V761" s="7"/>
      <c r="Z761" s="7"/>
      <c r="AA761" s="7"/>
      <c r="AE761" s="7"/>
      <c r="AF761" s="7"/>
      <c r="AJ761" s="7"/>
      <c r="AK761" s="7"/>
      <c r="AO761" s="7"/>
      <c r="AP761" s="7"/>
    </row>
    <row r="762" spans="5:42">
      <c r="E762" s="7"/>
      <c r="F762" s="7"/>
      <c r="J762" s="7"/>
      <c r="K762" s="7"/>
      <c r="U762" s="7"/>
      <c r="V762" s="7"/>
      <c r="Z762" s="7"/>
      <c r="AA762" s="7"/>
      <c r="AE762" s="7"/>
      <c r="AF762" s="7"/>
      <c r="AJ762" s="7"/>
      <c r="AK762" s="7"/>
      <c r="AO762" s="7"/>
      <c r="AP762" s="7"/>
    </row>
    <row r="763" spans="5:42">
      <c r="E763" s="7"/>
      <c r="F763" s="7"/>
      <c r="J763" s="7"/>
      <c r="K763" s="7"/>
      <c r="U763" s="7"/>
      <c r="V763" s="7"/>
      <c r="Z763" s="7"/>
      <c r="AA763" s="7"/>
      <c r="AE763" s="7"/>
      <c r="AF763" s="7"/>
      <c r="AJ763" s="7"/>
      <c r="AK763" s="7"/>
      <c r="AO763" s="7"/>
      <c r="AP763" s="7"/>
    </row>
    <row r="764" spans="5:42">
      <c r="E764" s="7"/>
      <c r="F764" s="7"/>
      <c r="J764" s="7"/>
      <c r="K764" s="7"/>
      <c r="U764" s="7"/>
      <c r="V764" s="7"/>
      <c r="Z764" s="7"/>
      <c r="AA764" s="7"/>
      <c r="AE764" s="7"/>
      <c r="AF764" s="7"/>
      <c r="AJ764" s="7"/>
      <c r="AK764" s="7"/>
      <c r="AO764" s="7"/>
      <c r="AP764" s="7"/>
    </row>
    <row r="765" spans="5:42">
      <c r="E765" s="7"/>
      <c r="F765" s="7"/>
      <c r="J765" s="7"/>
      <c r="K765" s="7"/>
      <c r="U765" s="7"/>
      <c r="V765" s="7"/>
      <c r="Z765" s="7"/>
      <c r="AA765" s="7"/>
      <c r="AE765" s="7"/>
      <c r="AF765" s="7"/>
      <c r="AJ765" s="7"/>
      <c r="AK765" s="7"/>
      <c r="AO765" s="7"/>
      <c r="AP765" s="7"/>
    </row>
    <row r="766" spans="5:42">
      <c r="E766" s="7"/>
      <c r="F766" s="7"/>
      <c r="J766" s="7"/>
      <c r="K766" s="7"/>
      <c r="U766" s="7"/>
      <c r="V766" s="7"/>
      <c r="Z766" s="7"/>
      <c r="AA766" s="7"/>
      <c r="AE766" s="7"/>
      <c r="AF766" s="7"/>
      <c r="AJ766" s="7"/>
      <c r="AK766" s="7"/>
      <c r="AO766" s="7"/>
      <c r="AP766" s="7"/>
    </row>
    <row r="767" spans="5:42">
      <c r="E767" s="7"/>
      <c r="F767" s="7"/>
      <c r="J767" s="7"/>
      <c r="K767" s="7"/>
      <c r="U767" s="7"/>
      <c r="V767" s="7"/>
      <c r="Z767" s="7"/>
      <c r="AA767" s="7"/>
      <c r="AE767" s="7"/>
      <c r="AF767" s="7"/>
      <c r="AJ767" s="7"/>
      <c r="AK767" s="7"/>
      <c r="AO767" s="7"/>
      <c r="AP767" s="7"/>
    </row>
    <row r="768" spans="5:42">
      <c r="E768" s="7"/>
      <c r="F768" s="7"/>
      <c r="J768" s="7"/>
      <c r="K768" s="7"/>
      <c r="U768" s="7"/>
      <c r="V768" s="7"/>
      <c r="Z768" s="7"/>
      <c r="AA768" s="7"/>
      <c r="AE768" s="7"/>
      <c r="AF768" s="7"/>
      <c r="AJ768" s="7"/>
      <c r="AK768" s="7"/>
      <c r="AO768" s="7"/>
      <c r="AP768" s="7"/>
    </row>
    <row r="769" spans="5:42">
      <c r="E769" s="7"/>
      <c r="F769" s="7"/>
      <c r="J769" s="7"/>
      <c r="K769" s="7"/>
      <c r="U769" s="7"/>
      <c r="V769" s="7"/>
      <c r="Z769" s="7"/>
      <c r="AA769" s="7"/>
      <c r="AE769" s="7"/>
      <c r="AF769" s="7"/>
      <c r="AJ769" s="7"/>
      <c r="AK769" s="7"/>
      <c r="AO769" s="7"/>
      <c r="AP769" s="7"/>
    </row>
    <row r="770" spans="5:42">
      <c r="E770" s="7"/>
      <c r="F770" s="7"/>
      <c r="J770" s="7"/>
      <c r="K770" s="7"/>
      <c r="U770" s="7"/>
      <c r="V770" s="7"/>
      <c r="Z770" s="7"/>
      <c r="AA770" s="7"/>
      <c r="AE770" s="7"/>
      <c r="AF770" s="7"/>
      <c r="AJ770" s="7"/>
      <c r="AK770" s="7"/>
      <c r="AO770" s="7"/>
      <c r="AP770" s="7"/>
    </row>
    <row r="771" spans="5:42">
      <c r="E771" s="7"/>
      <c r="F771" s="7"/>
      <c r="J771" s="7"/>
      <c r="K771" s="7"/>
      <c r="U771" s="7"/>
      <c r="V771" s="7"/>
      <c r="Z771" s="7"/>
      <c r="AA771" s="7"/>
      <c r="AE771" s="7"/>
      <c r="AF771" s="7"/>
      <c r="AJ771" s="7"/>
      <c r="AK771" s="7"/>
      <c r="AO771" s="7"/>
      <c r="AP771" s="7"/>
    </row>
    <row r="772" spans="5:42">
      <c r="E772" s="7"/>
      <c r="F772" s="7"/>
      <c r="J772" s="7"/>
      <c r="K772" s="7"/>
      <c r="U772" s="7"/>
      <c r="V772" s="7"/>
      <c r="Z772" s="7"/>
      <c r="AA772" s="7"/>
      <c r="AE772" s="7"/>
      <c r="AF772" s="7"/>
      <c r="AJ772" s="7"/>
      <c r="AK772" s="7"/>
      <c r="AO772" s="7"/>
      <c r="AP772" s="7"/>
    </row>
    <row r="773" spans="5:42">
      <c r="E773" s="7"/>
      <c r="F773" s="7"/>
      <c r="J773" s="7"/>
      <c r="K773" s="7"/>
      <c r="U773" s="7"/>
      <c r="V773" s="7"/>
      <c r="Z773" s="7"/>
      <c r="AA773" s="7"/>
      <c r="AE773" s="7"/>
      <c r="AF773" s="7"/>
      <c r="AJ773" s="7"/>
      <c r="AK773" s="7"/>
      <c r="AO773" s="7"/>
      <c r="AP773" s="7"/>
    </row>
    <row r="774" spans="5:42">
      <c r="E774" s="7"/>
      <c r="F774" s="7"/>
      <c r="J774" s="7"/>
      <c r="K774" s="7"/>
      <c r="U774" s="7"/>
      <c r="V774" s="7"/>
      <c r="Z774" s="7"/>
      <c r="AA774" s="7"/>
      <c r="AE774" s="7"/>
      <c r="AF774" s="7"/>
      <c r="AJ774" s="7"/>
      <c r="AK774" s="7"/>
      <c r="AO774" s="7"/>
      <c r="AP774" s="7"/>
    </row>
    <row r="775" spans="5:42">
      <c r="E775" s="7"/>
      <c r="F775" s="7"/>
      <c r="J775" s="7"/>
      <c r="K775" s="7"/>
      <c r="U775" s="7"/>
      <c r="V775" s="7"/>
      <c r="Z775" s="7"/>
      <c r="AA775" s="7"/>
      <c r="AE775" s="7"/>
      <c r="AF775" s="7"/>
      <c r="AJ775" s="7"/>
      <c r="AK775" s="7"/>
      <c r="AO775" s="7"/>
      <c r="AP775" s="7"/>
    </row>
    <row r="776" spans="5:42">
      <c r="E776" s="7"/>
      <c r="F776" s="7"/>
      <c r="J776" s="7"/>
      <c r="K776" s="7"/>
      <c r="U776" s="7"/>
      <c r="V776" s="7"/>
      <c r="Z776" s="7"/>
      <c r="AA776" s="7"/>
      <c r="AE776" s="7"/>
      <c r="AF776" s="7"/>
      <c r="AJ776" s="7"/>
      <c r="AK776" s="7"/>
      <c r="AO776" s="7"/>
      <c r="AP776" s="7"/>
    </row>
    <row r="777" spans="5:42">
      <c r="E777" s="7"/>
      <c r="F777" s="7"/>
      <c r="J777" s="7"/>
      <c r="K777" s="7"/>
      <c r="U777" s="7"/>
      <c r="V777" s="7"/>
      <c r="Z777" s="7"/>
      <c r="AA777" s="7"/>
      <c r="AE777" s="7"/>
      <c r="AF777" s="7"/>
      <c r="AJ777" s="7"/>
      <c r="AK777" s="7"/>
      <c r="AO777" s="7"/>
      <c r="AP777" s="7"/>
    </row>
    <row r="778" spans="5:42">
      <c r="E778" s="7"/>
      <c r="F778" s="7"/>
      <c r="J778" s="7"/>
      <c r="K778" s="7"/>
      <c r="U778" s="7"/>
      <c r="V778" s="7"/>
      <c r="Z778" s="7"/>
      <c r="AA778" s="7"/>
      <c r="AE778" s="7"/>
      <c r="AF778" s="7"/>
      <c r="AJ778" s="7"/>
      <c r="AK778" s="7"/>
      <c r="AO778" s="7"/>
      <c r="AP778" s="7"/>
    </row>
    <row r="779" spans="5:42">
      <c r="E779" s="7"/>
      <c r="F779" s="7"/>
      <c r="J779" s="7"/>
      <c r="K779" s="7"/>
      <c r="U779" s="7"/>
      <c r="V779" s="7"/>
      <c r="Z779" s="7"/>
      <c r="AA779" s="7"/>
      <c r="AE779" s="7"/>
      <c r="AF779" s="7"/>
      <c r="AJ779" s="7"/>
      <c r="AK779" s="7"/>
      <c r="AO779" s="7"/>
      <c r="AP779" s="7"/>
    </row>
    <row r="780" spans="5:42">
      <c r="E780" s="7"/>
      <c r="F780" s="7"/>
      <c r="J780" s="7"/>
      <c r="K780" s="7"/>
      <c r="U780" s="7"/>
      <c r="V780" s="7"/>
      <c r="Z780" s="7"/>
      <c r="AA780" s="7"/>
      <c r="AE780" s="7"/>
      <c r="AF780" s="7"/>
      <c r="AJ780" s="7"/>
      <c r="AK780" s="7"/>
      <c r="AO780" s="7"/>
      <c r="AP780" s="7"/>
    </row>
    <row r="781" spans="5:42">
      <c r="E781" s="7"/>
      <c r="F781" s="7"/>
      <c r="J781" s="7"/>
      <c r="K781" s="7"/>
      <c r="U781" s="7"/>
      <c r="V781" s="7"/>
      <c r="Z781" s="7"/>
      <c r="AA781" s="7"/>
      <c r="AE781" s="7"/>
      <c r="AF781" s="7"/>
      <c r="AJ781" s="7"/>
      <c r="AK781" s="7"/>
      <c r="AO781" s="7"/>
      <c r="AP781" s="7"/>
    </row>
    <row r="782" spans="5:42">
      <c r="E782" s="7"/>
      <c r="F782" s="7"/>
      <c r="J782" s="7"/>
      <c r="K782" s="7"/>
      <c r="U782" s="7"/>
      <c r="V782" s="7"/>
      <c r="Z782" s="7"/>
      <c r="AA782" s="7"/>
      <c r="AE782" s="7"/>
      <c r="AF782" s="7"/>
      <c r="AJ782" s="7"/>
      <c r="AK782" s="7"/>
      <c r="AO782" s="7"/>
      <c r="AP782" s="7"/>
    </row>
    <row r="783" spans="5:42">
      <c r="E783" s="7"/>
      <c r="F783" s="7"/>
      <c r="J783" s="7"/>
      <c r="K783" s="7"/>
      <c r="U783" s="7"/>
      <c r="V783" s="7"/>
      <c r="Z783" s="7"/>
      <c r="AA783" s="7"/>
      <c r="AE783" s="7"/>
      <c r="AF783" s="7"/>
      <c r="AJ783" s="7"/>
      <c r="AK783" s="7"/>
      <c r="AO783" s="7"/>
      <c r="AP783" s="7"/>
    </row>
    <row r="784" spans="5:42">
      <c r="E784" s="7"/>
      <c r="F784" s="7"/>
      <c r="J784" s="7"/>
      <c r="K784" s="7"/>
      <c r="U784" s="7"/>
      <c r="V784" s="7"/>
      <c r="Z784" s="7"/>
      <c r="AA784" s="7"/>
      <c r="AE784" s="7"/>
      <c r="AF784" s="7"/>
      <c r="AJ784" s="7"/>
      <c r="AK784" s="7"/>
      <c r="AO784" s="7"/>
      <c r="AP784" s="7"/>
    </row>
    <row r="785" spans="5:42">
      <c r="E785" s="7"/>
      <c r="F785" s="7"/>
      <c r="J785" s="7"/>
      <c r="K785" s="7"/>
      <c r="U785" s="7"/>
      <c r="V785" s="7"/>
      <c r="Z785" s="7"/>
      <c r="AA785" s="7"/>
      <c r="AE785" s="7"/>
      <c r="AF785" s="7"/>
      <c r="AJ785" s="7"/>
      <c r="AK785" s="7"/>
      <c r="AO785" s="7"/>
      <c r="AP785" s="7"/>
    </row>
    <row r="786" spans="5:42">
      <c r="E786" s="7"/>
      <c r="F786" s="7"/>
      <c r="J786" s="7"/>
      <c r="K786" s="7"/>
      <c r="U786" s="7"/>
      <c r="V786" s="7"/>
      <c r="Z786" s="7"/>
      <c r="AA786" s="7"/>
      <c r="AE786" s="7"/>
      <c r="AF786" s="7"/>
      <c r="AJ786" s="7"/>
      <c r="AK786" s="7"/>
      <c r="AO786" s="7"/>
      <c r="AP786" s="7"/>
    </row>
    <row r="787" spans="5:42">
      <c r="E787" s="7"/>
      <c r="F787" s="7"/>
      <c r="J787" s="7"/>
      <c r="K787" s="7"/>
      <c r="U787" s="7"/>
      <c r="V787" s="7"/>
      <c r="Z787" s="7"/>
      <c r="AA787" s="7"/>
      <c r="AE787" s="7"/>
      <c r="AF787" s="7"/>
      <c r="AJ787" s="7"/>
      <c r="AK787" s="7"/>
      <c r="AO787" s="7"/>
      <c r="AP787" s="7"/>
    </row>
    <row r="788" spans="5:42">
      <c r="E788" s="7"/>
      <c r="F788" s="7"/>
      <c r="J788" s="7"/>
      <c r="K788" s="7"/>
      <c r="U788" s="7"/>
      <c r="V788" s="7"/>
      <c r="Z788" s="7"/>
      <c r="AA788" s="7"/>
      <c r="AE788" s="7"/>
      <c r="AF788" s="7"/>
      <c r="AJ788" s="7"/>
      <c r="AK788" s="7"/>
      <c r="AO788" s="7"/>
      <c r="AP788" s="7"/>
    </row>
    <row r="789" spans="5:42">
      <c r="E789" s="7"/>
      <c r="F789" s="7"/>
      <c r="J789" s="7"/>
      <c r="K789" s="7"/>
      <c r="U789" s="7"/>
      <c r="V789" s="7"/>
      <c r="Z789" s="7"/>
      <c r="AA789" s="7"/>
      <c r="AE789" s="7"/>
      <c r="AF789" s="7"/>
      <c r="AJ789" s="7"/>
      <c r="AK789" s="7"/>
      <c r="AO789" s="7"/>
      <c r="AP789" s="7"/>
    </row>
    <row r="790" spans="5:42">
      <c r="E790" s="7"/>
      <c r="F790" s="7"/>
      <c r="J790" s="7"/>
      <c r="K790" s="7"/>
      <c r="U790" s="7"/>
      <c r="V790" s="7"/>
      <c r="Z790" s="7"/>
      <c r="AA790" s="7"/>
      <c r="AE790" s="7"/>
      <c r="AF790" s="7"/>
      <c r="AJ790" s="7"/>
      <c r="AK790" s="7"/>
      <c r="AO790" s="7"/>
      <c r="AP790" s="7"/>
    </row>
    <row r="791" spans="5:42">
      <c r="E791" s="7"/>
      <c r="F791" s="7"/>
      <c r="J791" s="7"/>
      <c r="K791" s="7"/>
      <c r="U791" s="7"/>
      <c r="V791" s="7"/>
      <c r="Z791" s="7"/>
      <c r="AA791" s="7"/>
      <c r="AE791" s="7"/>
      <c r="AF791" s="7"/>
      <c r="AJ791" s="7"/>
      <c r="AK791" s="7"/>
      <c r="AO791" s="7"/>
      <c r="AP791" s="7"/>
    </row>
    <row r="792" spans="5:42">
      <c r="E792" s="7"/>
      <c r="F792" s="7"/>
      <c r="J792" s="7"/>
      <c r="K792" s="7"/>
      <c r="U792" s="7"/>
      <c r="V792" s="7"/>
      <c r="Z792" s="7"/>
      <c r="AA792" s="7"/>
      <c r="AE792" s="7"/>
      <c r="AF792" s="7"/>
      <c r="AJ792" s="7"/>
      <c r="AK792" s="7"/>
      <c r="AO792" s="7"/>
      <c r="AP792" s="7"/>
    </row>
    <row r="793" spans="5:42">
      <c r="E793" s="7"/>
      <c r="F793" s="7"/>
      <c r="J793" s="7"/>
      <c r="K793" s="7"/>
      <c r="U793" s="7"/>
      <c r="V793" s="7"/>
      <c r="Z793" s="7"/>
      <c r="AA793" s="7"/>
      <c r="AE793" s="7"/>
      <c r="AF793" s="7"/>
      <c r="AJ793" s="7"/>
      <c r="AK793" s="7"/>
      <c r="AO793" s="7"/>
      <c r="AP793" s="7"/>
    </row>
    <row r="794" spans="5:42">
      <c r="E794" s="7"/>
      <c r="F794" s="7"/>
      <c r="J794" s="7"/>
      <c r="K794" s="7"/>
      <c r="U794" s="7"/>
      <c r="V794" s="7"/>
      <c r="Z794" s="7"/>
      <c r="AA794" s="7"/>
      <c r="AE794" s="7"/>
      <c r="AF794" s="7"/>
      <c r="AJ794" s="7"/>
      <c r="AK794" s="7"/>
      <c r="AO794" s="7"/>
      <c r="AP794" s="7"/>
    </row>
    <row r="795" spans="5:42">
      <c r="E795" s="7"/>
      <c r="F795" s="7"/>
      <c r="J795" s="7"/>
      <c r="K795" s="7"/>
      <c r="U795" s="7"/>
      <c r="V795" s="7"/>
      <c r="Z795" s="7"/>
      <c r="AA795" s="7"/>
      <c r="AE795" s="7"/>
      <c r="AF795" s="7"/>
      <c r="AJ795" s="7"/>
      <c r="AK795" s="7"/>
      <c r="AO795" s="7"/>
      <c r="AP795" s="7"/>
    </row>
    <row r="796" spans="5:42">
      <c r="E796" s="7"/>
      <c r="F796" s="7"/>
      <c r="J796" s="7"/>
      <c r="K796" s="7"/>
      <c r="U796" s="7"/>
      <c r="V796" s="7"/>
      <c r="Z796" s="7"/>
      <c r="AA796" s="7"/>
      <c r="AE796" s="7"/>
      <c r="AF796" s="7"/>
      <c r="AJ796" s="7"/>
      <c r="AK796" s="7"/>
      <c r="AO796" s="7"/>
      <c r="AP796" s="7"/>
    </row>
    <row r="797" spans="5:42">
      <c r="E797" s="7"/>
      <c r="F797" s="7"/>
      <c r="J797" s="7"/>
      <c r="K797" s="7"/>
      <c r="U797" s="7"/>
      <c r="V797" s="7"/>
      <c r="Z797" s="7"/>
      <c r="AA797" s="7"/>
      <c r="AE797" s="7"/>
      <c r="AF797" s="7"/>
      <c r="AJ797" s="7"/>
      <c r="AK797" s="7"/>
      <c r="AO797" s="7"/>
      <c r="AP797" s="7"/>
    </row>
    <row r="798" spans="5:42">
      <c r="E798" s="7"/>
      <c r="F798" s="7"/>
      <c r="J798" s="7"/>
      <c r="K798" s="7"/>
      <c r="U798" s="7"/>
      <c r="V798" s="7"/>
      <c r="Z798" s="7"/>
      <c r="AA798" s="7"/>
      <c r="AE798" s="7"/>
      <c r="AF798" s="7"/>
      <c r="AJ798" s="7"/>
      <c r="AK798" s="7"/>
      <c r="AO798" s="7"/>
      <c r="AP798" s="7"/>
    </row>
    <row r="799" spans="5:42">
      <c r="E799" s="7"/>
      <c r="F799" s="7"/>
      <c r="J799" s="7"/>
      <c r="K799" s="7"/>
      <c r="U799" s="7"/>
      <c r="V799" s="7"/>
      <c r="Z799" s="7"/>
      <c r="AA799" s="7"/>
      <c r="AE799" s="7"/>
      <c r="AF799" s="7"/>
      <c r="AJ799" s="7"/>
      <c r="AK799" s="7"/>
      <c r="AO799" s="7"/>
      <c r="AP799" s="7"/>
    </row>
    <row r="800" spans="5:42">
      <c r="E800" s="7"/>
      <c r="F800" s="7"/>
      <c r="J800" s="7"/>
      <c r="K800" s="7"/>
      <c r="U800" s="7"/>
      <c r="V800" s="7"/>
      <c r="Z800" s="7"/>
      <c r="AA800" s="7"/>
      <c r="AE800" s="7"/>
      <c r="AF800" s="7"/>
      <c r="AJ800" s="7"/>
      <c r="AK800" s="7"/>
      <c r="AO800" s="7"/>
      <c r="AP800" s="7"/>
    </row>
    <row r="801" spans="5:42">
      <c r="E801" s="7"/>
      <c r="F801" s="7"/>
      <c r="J801" s="7"/>
      <c r="K801" s="7"/>
      <c r="U801" s="7"/>
      <c r="V801" s="7"/>
      <c r="Z801" s="7"/>
      <c r="AA801" s="7"/>
      <c r="AE801" s="7"/>
      <c r="AF801" s="7"/>
      <c r="AJ801" s="7"/>
      <c r="AK801" s="7"/>
      <c r="AO801" s="7"/>
      <c r="AP801" s="7"/>
    </row>
    <row r="802" spans="5:42">
      <c r="E802" s="7"/>
      <c r="F802" s="7"/>
      <c r="J802" s="7"/>
      <c r="K802" s="7"/>
      <c r="U802" s="7"/>
      <c r="V802" s="7"/>
      <c r="Z802" s="7"/>
      <c r="AA802" s="7"/>
      <c r="AE802" s="7"/>
      <c r="AF802" s="7"/>
      <c r="AJ802" s="7"/>
      <c r="AK802" s="7"/>
      <c r="AO802" s="7"/>
      <c r="AP802" s="7"/>
    </row>
    <row r="803" spans="5:42">
      <c r="E803" s="7"/>
      <c r="F803" s="7"/>
      <c r="J803" s="7"/>
      <c r="K803" s="7"/>
      <c r="U803" s="7"/>
      <c r="V803" s="7"/>
      <c r="Z803" s="7"/>
      <c r="AA803" s="7"/>
      <c r="AE803" s="7"/>
      <c r="AF803" s="7"/>
      <c r="AJ803" s="7"/>
      <c r="AK803" s="7"/>
      <c r="AO803" s="7"/>
      <c r="AP803" s="7"/>
    </row>
    <row r="804" spans="5:42">
      <c r="E804" s="7"/>
      <c r="F804" s="7"/>
      <c r="J804" s="7"/>
      <c r="K804" s="7"/>
      <c r="U804" s="7"/>
      <c r="V804" s="7"/>
      <c r="Z804" s="7"/>
      <c r="AA804" s="7"/>
      <c r="AE804" s="7"/>
      <c r="AF804" s="7"/>
      <c r="AJ804" s="7"/>
      <c r="AK804" s="7"/>
      <c r="AO804" s="7"/>
      <c r="AP804" s="7"/>
    </row>
    <row r="805" spans="5:42">
      <c r="E805" s="7"/>
      <c r="F805" s="7"/>
      <c r="J805" s="7"/>
      <c r="K805" s="7"/>
      <c r="U805" s="7"/>
      <c r="V805" s="7"/>
      <c r="Z805" s="7"/>
      <c r="AA805" s="7"/>
      <c r="AE805" s="7"/>
      <c r="AF805" s="7"/>
      <c r="AJ805" s="7"/>
      <c r="AK805" s="7"/>
      <c r="AO805" s="7"/>
      <c r="AP805" s="7"/>
    </row>
    <row r="806" spans="5:42">
      <c r="E806" s="7"/>
      <c r="F806" s="7"/>
      <c r="J806" s="7"/>
      <c r="K806" s="7"/>
      <c r="U806" s="7"/>
      <c r="V806" s="7"/>
      <c r="Z806" s="7"/>
      <c r="AA806" s="7"/>
      <c r="AE806" s="7"/>
      <c r="AF806" s="7"/>
      <c r="AJ806" s="7"/>
      <c r="AK806" s="7"/>
      <c r="AO806" s="7"/>
      <c r="AP806" s="7"/>
    </row>
    <row r="807" spans="5:42">
      <c r="E807" s="7"/>
      <c r="F807" s="7"/>
      <c r="J807" s="7"/>
      <c r="K807" s="7"/>
      <c r="U807" s="7"/>
      <c r="V807" s="7"/>
      <c r="Z807" s="7"/>
      <c r="AA807" s="7"/>
      <c r="AE807" s="7"/>
      <c r="AF807" s="7"/>
      <c r="AJ807" s="7"/>
      <c r="AK807" s="7"/>
      <c r="AO807" s="7"/>
      <c r="AP807" s="7"/>
    </row>
    <row r="808" spans="5:42">
      <c r="E808" s="7"/>
      <c r="F808" s="7"/>
      <c r="J808" s="7"/>
      <c r="K808" s="7"/>
      <c r="U808" s="7"/>
      <c r="V808" s="7"/>
      <c r="Z808" s="7"/>
      <c r="AA808" s="7"/>
      <c r="AE808" s="7"/>
      <c r="AF808" s="7"/>
      <c r="AJ808" s="7"/>
      <c r="AK808" s="7"/>
      <c r="AO808" s="7"/>
      <c r="AP808" s="7"/>
    </row>
    <row r="809" spans="5:42">
      <c r="E809" s="7"/>
      <c r="F809" s="7"/>
      <c r="J809" s="7"/>
      <c r="K809" s="7"/>
      <c r="U809" s="7"/>
      <c r="V809" s="7"/>
      <c r="Z809" s="7"/>
      <c r="AA809" s="7"/>
      <c r="AE809" s="7"/>
      <c r="AF809" s="7"/>
      <c r="AJ809" s="7"/>
      <c r="AK809" s="7"/>
      <c r="AO809" s="7"/>
      <c r="AP809" s="7"/>
    </row>
    <row r="810" spans="5:42">
      <c r="E810" s="7"/>
      <c r="F810" s="7"/>
      <c r="J810" s="7"/>
      <c r="K810" s="7"/>
      <c r="U810" s="7"/>
      <c r="V810" s="7"/>
      <c r="Z810" s="7"/>
      <c r="AA810" s="7"/>
      <c r="AE810" s="7"/>
      <c r="AF810" s="7"/>
      <c r="AJ810" s="7"/>
      <c r="AK810" s="7"/>
      <c r="AO810" s="7"/>
      <c r="AP810" s="7"/>
    </row>
    <row r="811" spans="5:42">
      <c r="E811" s="7"/>
      <c r="F811" s="7"/>
      <c r="J811" s="7"/>
      <c r="K811" s="7"/>
      <c r="U811" s="7"/>
      <c r="V811" s="7"/>
      <c r="Z811" s="7"/>
      <c r="AA811" s="7"/>
      <c r="AE811" s="7"/>
      <c r="AF811" s="7"/>
      <c r="AJ811" s="7"/>
      <c r="AK811" s="7"/>
      <c r="AO811" s="7"/>
      <c r="AP811" s="7"/>
    </row>
    <row r="812" spans="5:42">
      <c r="E812" s="7"/>
      <c r="F812" s="7"/>
      <c r="J812" s="7"/>
      <c r="K812" s="7"/>
      <c r="U812" s="7"/>
      <c r="V812" s="7"/>
      <c r="Z812" s="7"/>
      <c r="AA812" s="7"/>
      <c r="AE812" s="7"/>
      <c r="AF812" s="7"/>
      <c r="AJ812" s="7"/>
      <c r="AK812" s="7"/>
      <c r="AO812" s="7"/>
      <c r="AP812" s="7"/>
    </row>
    <row r="813" spans="5:42">
      <c r="E813" s="7"/>
      <c r="F813" s="7"/>
      <c r="J813" s="7"/>
      <c r="K813" s="7"/>
      <c r="U813" s="7"/>
      <c r="V813" s="7"/>
      <c r="Z813" s="7"/>
      <c r="AA813" s="7"/>
      <c r="AE813" s="7"/>
      <c r="AF813" s="7"/>
      <c r="AJ813" s="7"/>
      <c r="AK813" s="7"/>
      <c r="AO813" s="7"/>
      <c r="AP813" s="7"/>
    </row>
    <row r="814" spans="5:42">
      <c r="E814" s="7"/>
      <c r="F814" s="7"/>
      <c r="J814" s="7"/>
      <c r="K814" s="7"/>
      <c r="U814" s="7"/>
      <c r="V814" s="7"/>
      <c r="Z814" s="7"/>
      <c r="AA814" s="7"/>
      <c r="AE814" s="7"/>
      <c r="AF814" s="7"/>
      <c r="AJ814" s="7"/>
      <c r="AK814" s="7"/>
      <c r="AO814" s="7"/>
      <c r="AP814" s="7"/>
    </row>
    <row r="815" spans="5:42">
      <c r="E815" s="7"/>
      <c r="F815" s="7"/>
      <c r="J815" s="7"/>
      <c r="K815" s="7"/>
      <c r="U815" s="7"/>
      <c r="V815" s="7"/>
      <c r="Z815" s="7"/>
      <c r="AA815" s="7"/>
      <c r="AE815" s="7"/>
      <c r="AF815" s="7"/>
      <c r="AJ815" s="7"/>
      <c r="AK815" s="7"/>
      <c r="AO815" s="7"/>
      <c r="AP815" s="7"/>
    </row>
    <row r="816" spans="5:42">
      <c r="E816" s="7"/>
      <c r="F816" s="7"/>
      <c r="J816" s="7"/>
      <c r="K816" s="7"/>
      <c r="U816" s="7"/>
      <c r="V816" s="7"/>
      <c r="Z816" s="7"/>
      <c r="AA816" s="7"/>
      <c r="AE816" s="7"/>
      <c r="AF816" s="7"/>
      <c r="AJ816" s="7"/>
      <c r="AK816" s="7"/>
      <c r="AO816" s="7"/>
      <c r="AP816" s="7"/>
    </row>
    <row r="817" spans="5:42">
      <c r="E817" s="7"/>
      <c r="F817" s="7"/>
      <c r="J817" s="7"/>
      <c r="K817" s="7"/>
      <c r="U817" s="7"/>
      <c r="V817" s="7"/>
      <c r="Z817" s="7"/>
      <c r="AA817" s="7"/>
      <c r="AE817" s="7"/>
      <c r="AF817" s="7"/>
      <c r="AJ817" s="7"/>
      <c r="AK817" s="7"/>
      <c r="AO817" s="7"/>
      <c r="AP817" s="7"/>
    </row>
    <row r="818" spans="5:42">
      <c r="E818" s="7"/>
      <c r="F818" s="7"/>
      <c r="J818" s="7"/>
      <c r="K818" s="7"/>
      <c r="U818" s="7"/>
      <c r="V818" s="7"/>
      <c r="Z818" s="7"/>
      <c r="AA818" s="7"/>
      <c r="AE818" s="7"/>
      <c r="AF818" s="7"/>
      <c r="AJ818" s="7"/>
      <c r="AK818" s="7"/>
      <c r="AO818" s="7"/>
      <c r="AP818" s="7"/>
    </row>
    <row r="819" spans="5:42">
      <c r="E819" s="7"/>
      <c r="F819" s="7"/>
      <c r="J819" s="7"/>
      <c r="K819" s="7"/>
      <c r="U819" s="7"/>
      <c r="V819" s="7"/>
      <c r="Z819" s="7"/>
      <c r="AA819" s="7"/>
      <c r="AE819" s="7"/>
      <c r="AF819" s="7"/>
      <c r="AJ819" s="7"/>
      <c r="AK819" s="7"/>
      <c r="AO819" s="7"/>
      <c r="AP819" s="7"/>
    </row>
    <row r="820" spans="5:42">
      <c r="E820" s="7"/>
      <c r="F820" s="7"/>
      <c r="J820" s="7"/>
      <c r="K820" s="7"/>
      <c r="U820" s="7"/>
      <c r="V820" s="7"/>
      <c r="Z820" s="7"/>
      <c r="AA820" s="7"/>
      <c r="AE820" s="7"/>
      <c r="AF820" s="7"/>
      <c r="AJ820" s="7"/>
      <c r="AK820" s="7"/>
      <c r="AO820" s="7"/>
      <c r="AP820" s="7"/>
    </row>
    <row r="821" spans="5:42">
      <c r="E821" s="7"/>
      <c r="F821" s="7"/>
      <c r="J821" s="7"/>
      <c r="K821" s="7"/>
      <c r="U821" s="7"/>
      <c r="V821" s="7"/>
      <c r="Z821" s="7"/>
      <c r="AA821" s="7"/>
      <c r="AE821" s="7"/>
      <c r="AF821" s="7"/>
      <c r="AJ821" s="7"/>
      <c r="AK821" s="7"/>
      <c r="AO821" s="7"/>
      <c r="AP821" s="7"/>
    </row>
    <row r="822" spans="5:42">
      <c r="E822" s="7"/>
      <c r="F822" s="7"/>
      <c r="J822" s="7"/>
      <c r="K822" s="7"/>
      <c r="U822" s="7"/>
      <c r="V822" s="7"/>
      <c r="Z822" s="7"/>
      <c r="AA822" s="7"/>
      <c r="AE822" s="7"/>
      <c r="AF822" s="7"/>
      <c r="AJ822" s="7"/>
      <c r="AK822" s="7"/>
      <c r="AO822" s="7"/>
      <c r="AP822" s="7"/>
    </row>
    <row r="823" spans="5:42">
      <c r="E823" s="7"/>
      <c r="F823" s="7"/>
      <c r="J823" s="7"/>
      <c r="K823" s="7"/>
      <c r="U823" s="7"/>
      <c r="V823" s="7"/>
      <c r="Z823" s="7"/>
      <c r="AA823" s="7"/>
      <c r="AE823" s="7"/>
      <c r="AF823" s="7"/>
      <c r="AJ823" s="7"/>
      <c r="AK823" s="7"/>
      <c r="AO823" s="7"/>
      <c r="AP823" s="7"/>
    </row>
    <row r="824" spans="5:42">
      <c r="E824" s="7"/>
      <c r="F824" s="7"/>
      <c r="J824" s="7"/>
      <c r="K824" s="7"/>
      <c r="U824" s="7"/>
      <c r="V824" s="7"/>
      <c r="Z824" s="7"/>
      <c r="AA824" s="7"/>
      <c r="AE824" s="7"/>
      <c r="AF824" s="7"/>
      <c r="AJ824" s="7"/>
      <c r="AK824" s="7"/>
      <c r="AO824" s="7"/>
      <c r="AP824" s="7"/>
    </row>
    <row r="825" spans="5:42">
      <c r="E825" s="7"/>
      <c r="F825" s="7"/>
      <c r="J825" s="7"/>
      <c r="K825" s="7"/>
      <c r="U825" s="7"/>
      <c r="V825" s="7"/>
      <c r="Z825" s="7"/>
      <c r="AA825" s="7"/>
      <c r="AE825" s="7"/>
      <c r="AF825" s="7"/>
      <c r="AJ825" s="7"/>
      <c r="AK825" s="7"/>
      <c r="AO825" s="7"/>
      <c r="AP825" s="7"/>
    </row>
    <row r="826" spans="5:42">
      <c r="E826" s="7"/>
      <c r="F826" s="7"/>
      <c r="J826" s="7"/>
      <c r="K826" s="7"/>
      <c r="U826" s="7"/>
      <c r="V826" s="7"/>
      <c r="Z826" s="7"/>
      <c r="AA826" s="7"/>
      <c r="AE826" s="7"/>
      <c r="AF826" s="7"/>
      <c r="AJ826" s="7"/>
      <c r="AK826" s="7"/>
      <c r="AO826" s="7"/>
      <c r="AP826" s="7"/>
    </row>
    <row r="827" spans="5:42">
      <c r="E827" s="7"/>
      <c r="F827" s="7"/>
      <c r="J827" s="7"/>
      <c r="K827" s="7"/>
      <c r="U827" s="7"/>
      <c r="V827" s="7"/>
      <c r="Z827" s="7"/>
      <c r="AA827" s="7"/>
      <c r="AE827" s="7"/>
      <c r="AF827" s="7"/>
      <c r="AJ827" s="7"/>
      <c r="AK827" s="7"/>
      <c r="AO827" s="7"/>
      <c r="AP827" s="7"/>
    </row>
    <row r="828" spans="5:42">
      <c r="E828" s="7"/>
      <c r="F828" s="7"/>
      <c r="J828" s="7"/>
      <c r="K828" s="7"/>
      <c r="U828" s="7"/>
      <c r="V828" s="7"/>
      <c r="Z828" s="7"/>
      <c r="AA828" s="7"/>
      <c r="AE828" s="7"/>
      <c r="AF828" s="7"/>
      <c r="AJ828" s="7"/>
      <c r="AK828" s="7"/>
      <c r="AO828" s="7"/>
      <c r="AP828" s="7"/>
    </row>
    <row r="829" spans="5:42">
      <c r="E829" s="7"/>
      <c r="F829" s="7"/>
      <c r="J829" s="7"/>
      <c r="K829" s="7"/>
      <c r="U829" s="7"/>
      <c r="V829" s="7"/>
      <c r="Z829" s="7"/>
      <c r="AA829" s="7"/>
      <c r="AE829" s="7"/>
      <c r="AF829" s="7"/>
      <c r="AJ829" s="7"/>
      <c r="AK829" s="7"/>
      <c r="AO829" s="7"/>
      <c r="AP829" s="7"/>
    </row>
    <row r="830" spans="5:42">
      <c r="E830" s="7"/>
      <c r="F830" s="7"/>
      <c r="J830" s="7"/>
      <c r="K830" s="7"/>
      <c r="U830" s="7"/>
      <c r="V830" s="7"/>
      <c r="Z830" s="7"/>
      <c r="AA830" s="7"/>
      <c r="AE830" s="7"/>
      <c r="AF830" s="7"/>
      <c r="AJ830" s="7"/>
      <c r="AK830" s="7"/>
      <c r="AO830" s="7"/>
      <c r="AP830" s="7"/>
    </row>
    <row r="831" spans="5:42">
      <c r="E831" s="7"/>
      <c r="F831" s="7"/>
      <c r="J831" s="7"/>
      <c r="K831" s="7"/>
      <c r="U831" s="7"/>
      <c r="V831" s="7"/>
      <c r="Z831" s="7"/>
      <c r="AA831" s="7"/>
      <c r="AE831" s="7"/>
      <c r="AF831" s="7"/>
      <c r="AJ831" s="7"/>
      <c r="AK831" s="7"/>
      <c r="AO831" s="7"/>
      <c r="AP831" s="7"/>
    </row>
    <row r="832" spans="5:42">
      <c r="E832" s="7"/>
      <c r="F832" s="7"/>
      <c r="J832" s="7"/>
      <c r="K832" s="7"/>
      <c r="U832" s="7"/>
      <c r="V832" s="7"/>
      <c r="Z832" s="7"/>
      <c r="AA832" s="7"/>
      <c r="AE832" s="7"/>
      <c r="AF832" s="7"/>
      <c r="AJ832" s="7"/>
      <c r="AK832" s="7"/>
      <c r="AO832" s="7"/>
      <c r="AP832" s="7"/>
    </row>
    <row r="833" spans="5:42">
      <c r="E833" s="7"/>
      <c r="F833" s="7"/>
      <c r="J833" s="7"/>
      <c r="K833" s="7"/>
      <c r="U833" s="7"/>
      <c r="V833" s="7"/>
      <c r="Z833" s="7"/>
      <c r="AA833" s="7"/>
      <c r="AE833" s="7"/>
      <c r="AF833" s="7"/>
      <c r="AJ833" s="7"/>
      <c r="AK833" s="7"/>
      <c r="AO833" s="7"/>
      <c r="AP833" s="7"/>
    </row>
    <row r="834" spans="5:42">
      <c r="E834" s="7"/>
      <c r="F834" s="7"/>
      <c r="J834" s="7"/>
      <c r="K834" s="7"/>
      <c r="U834" s="7"/>
      <c r="V834" s="7"/>
      <c r="Z834" s="7"/>
      <c r="AA834" s="7"/>
      <c r="AE834" s="7"/>
      <c r="AF834" s="7"/>
      <c r="AJ834" s="7"/>
      <c r="AK834" s="7"/>
      <c r="AO834" s="7"/>
      <c r="AP834" s="7"/>
    </row>
    <row r="835" spans="5:42">
      <c r="E835" s="7"/>
      <c r="F835" s="7"/>
      <c r="J835" s="7"/>
      <c r="K835" s="7"/>
      <c r="U835" s="7"/>
      <c r="V835" s="7"/>
      <c r="Z835" s="7"/>
      <c r="AA835" s="7"/>
      <c r="AE835" s="7"/>
      <c r="AF835" s="7"/>
      <c r="AJ835" s="7"/>
      <c r="AK835" s="7"/>
      <c r="AO835" s="7"/>
      <c r="AP835" s="7"/>
    </row>
    <row r="836" spans="5:42">
      <c r="E836" s="7"/>
      <c r="F836" s="7"/>
      <c r="J836" s="7"/>
      <c r="K836" s="7"/>
      <c r="U836" s="7"/>
      <c r="V836" s="7"/>
      <c r="Z836" s="7"/>
      <c r="AA836" s="7"/>
      <c r="AE836" s="7"/>
      <c r="AF836" s="7"/>
      <c r="AJ836" s="7"/>
      <c r="AK836" s="7"/>
      <c r="AO836" s="7"/>
      <c r="AP836" s="7"/>
    </row>
    <row r="837" spans="5:42">
      <c r="E837" s="7"/>
      <c r="F837" s="7"/>
      <c r="J837" s="7"/>
      <c r="K837" s="7"/>
      <c r="U837" s="7"/>
      <c r="V837" s="7"/>
      <c r="Z837" s="7"/>
      <c r="AA837" s="7"/>
      <c r="AE837" s="7"/>
      <c r="AF837" s="7"/>
      <c r="AJ837" s="7"/>
      <c r="AK837" s="7"/>
      <c r="AO837" s="7"/>
      <c r="AP837" s="7"/>
    </row>
    <row r="838" spans="5:42">
      <c r="E838" s="7"/>
      <c r="F838" s="7"/>
      <c r="J838" s="7"/>
      <c r="K838" s="7"/>
      <c r="U838" s="7"/>
      <c r="V838" s="7"/>
      <c r="Z838" s="7"/>
      <c r="AA838" s="7"/>
      <c r="AE838" s="7"/>
      <c r="AF838" s="7"/>
      <c r="AJ838" s="7"/>
      <c r="AK838" s="7"/>
      <c r="AO838" s="7"/>
      <c r="AP838" s="7"/>
    </row>
    <row r="839" spans="5:42">
      <c r="E839" s="7"/>
      <c r="F839" s="7"/>
      <c r="J839" s="7"/>
      <c r="K839" s="7"/>
      <c r="U839" s="7"/>
      <c r="V839" s="7"/>
      <c r="Z839" s="7"/>
      <c r="AA839" s="7"/>
      <c r="AE839" s="7"/>
      <c r="AF839" s="7"/>
      <c r="AJ839" s="7"/>
      <c r="AK839" s="7"/>
      <c r="AO839" s="7"/>
      <c r="AP839" s="7"/>
    </row>
    <row r="840" spans="5:42">
      <c r="E840" s="7"/>
      <c r="F840" s="7"/>
      <c r="J840" s="7"/>
      <c r="K840" s="7"/>
      <c r="U840" s="7"/>
      <c r="V840" s="7"/>
      <c r="Z840" s="7"/>
      <c r="AA840" s="7"/>
      <c r="AE840" s="7"/>
      <c r="AF840" s="7"/>
      <c r="AJ840" s="7"/>
      <c r="AK840" s="7"/>
      <c r="AO840" s="7"/>
      <c r="AP840" s="7"/>
    </row>
    <row r="841" spans="5:42">
      <c r="E841" s="7"/>
      <c r="F841" s="7"/>
      <c r="J841" s="7"/>
      <c r="K841" s="7"/>
      <c r="U841" s="7"/>
      <c r="V841" s="7"/>
      <c r="Z841" s="7"/>
      <c r="AA841" s="7"/>
      <c r="AE841" s="7"/>
      <c r="AF841" s="7"/>
      <c r="AJ841" s="7"/>
      <c r="AK841" s="7"/>
      <c r="AO841" s="7"/>
      <c r="AP841" s="7"/>
    </row>
    <row r="842" spans="5:42">
      <c r="E842" s="7"/>
      <c r="F842" s="7"/>
      <c r="J842" s="7"/>
      <c r="K842" s="7"/>
      <c r="U842" s="7"/>
      <c r="V842" s="7"/>
      <c r="Z842" s="7"/>
      <c r="AA842" s="7"/>
      <c r="AE842" s="7"/>
      <c r="AF842" s="7"/>
      <c r="AJ842" s="7"/>
      <c r="AK842" s="7"/>
      <c r="AO842" s="7"/>
      <c r="AP842" s="7"/>
    </row>
    <row r="843" spans="5:42">
      <c r="E843" s="7"/>
      <c r="F843" s="7"/>
      <c r="J843" s="7"/>
      <c r="K843" s="7"/>
      <c r="U843" s="7"/>
      <c r="V843" s="7"/>
      <c r="Z843" s="7"/>
      <c r="AA843" s="7"/>
      <c r="AE843" s="7"/>
      <c r="AF843" s="7"/>
      <c r="AJ843" s="7"/>
      <c r="AK843" s="7"/>
      <c r="AO843" s="7"/>
      <c r="AP843" s="7"/>
    </row>
    <row r="844" spans="5:42">
      <c r="E844" s="7"/>
      <c r="F844" s="7"/>
      <c r="J844" s="7"/>
      <c r="K844" s="7"/>
      <c r="U844" s="7"/>
      <c r="V844" s="7"/>
      <c r="Z844" s="7"/>
      <c r="AA844" s="7"/>
      <c r="AE844" s="7"/>
      <c r="AF844" s="7"/>
      <c r="AJ844" s="7"/>
      <c r="AK844" s="7"/>
      <c r="AO844" s="7"/>
      <c r="AP844" s="7"/>
    </row>
    <row r="845" spans="5:42">
      <c r="E845" s="7"/>
      <c r="F845" s="7"/>
      <c r="J845" s="7"/>
      <c r="K845" s="7"/>
      <c r="U845" s="7"/>
      <c r="V845" s="7"/>
      <c r="Z845" s="7"/>
      <c r="AA845" s="7"/>
      <c r="AE845" s="7"/>
      <c r="AF845" s="7"/>
      <c r="AJ845" s="7"/>
      <c r="AK845" s="7"/>
      <c r="AO845" s="7"/>
      <c r="AP845" s="7"/>
    </row>
    <row r="846" spans="5:42">
      <c r="E846" s="7"/>
      <c r="F846" s="7"/>
      <c r="J846" s="7"/>
      <c r="K846" s="7"/>
      <c r="U846" s="7"/>
      <c r="V846" s="7"/>
      <c r="Z846" s="7"/>
      <c r="AA846" s="7"/>
      <c r="AE846" s="7"/>
      <c r="AF846" s="7"/>
      <c r="AJ846" s="7"/>
      <c r="AK846" s="7"/>
      <c r="AO846" s="7"/>
      <c r="AP846" s="7"/>
    </row>
    <row r="847" spans="5:42">
      <c r="E847" s="7"/>
      <c r="F847" s="7"/>
      <c r="J847" s="7"/>
      <c r="K847" s="7"/>
      <c r="U847" s="7"/>
      <c r="V847" s="7"/>
      <c r="Z847" s="7"/>
      <c r="AA847" s="7"/>
      <c r="AE847" s="7"/>
      <c r="AF847" s="7"/>
      <c r="AJ847" s="7"/>
      <c r="AK847" s="7"/>
      <c r="AO847" s="7"/>
      <c r="AP847" s="7"/>
    </row>
    <row r="848" spans="5:42">
      <c r="E848" s="7"/>
      <c r="F848" s="7"/>
      <c r="J848" s="7"/>
      <c r="K848" s="7"/>
      <c r="U848" s="7"/>
      <c r="V848" s="7"/>
      <c r="Z848" s="7"/>
      <c r="AA848" s="7"/>
      <c r="AE848" s="7"/>
      <c r="AF848" s="7"/>
      <c r="AJ848" s="7"/>
      <c r="AK848" s="7"/>
      <c r="AO848" s="7"/>
      <c r="AP848" s="7"/>
    </row>
    <row r="849" spans="5:42">
      <c r="E849" s="7"/>
      <c r="F849" s="7"/>
      <c r="J849" s="7"/>
      <c r="K849" s="7"/>
      <c r="U849" s="7"/>
      <c r="V849" s="7"/>
      <c r="Z849" s="7"/>
      <c r="AA849" s="7"/>
      <c r="AE849" s="7"/>
      <c r="AF849" s="7"/>
      <c r="AJ849" s="7"/>
      <c r="AK849" s="7"/>
      <c r="AO849" s="7"/>
      <c r="AP849" s="7"/>
    </row>
    <row r="850" spans="5:42">
      <c r="E850" s="7"/>
      <c r="F850" s="7"/>
      <c r="J850" s="7"/>
      <c r="K850" s="7"/>
      <c r="U850" s="7"/>
      <c r="V850" s="7"/>
      <c r="Z850" s="7"/>
      <c r="AA850" s="7"/>
      <c r="AE850" s="7"/>
      <c r="AF850" s="7"/>
      <c r="AJ850" s="7"/>
      <c r="AK850" s="7"/>
      <c r="AO850" s="7"/>
      <c r="AP850" s="7"/>
    </row>
    <row r="851" spans="5:42">
      <c r="E851" s="7"/>
      <c r="F851" s="7"/>
      <c r="J851" s="7"/>
      <c r="K851" s="7"/>
      <c r="U851" s="7"/>
      <c r="V851" s="7"/>
      <c r="Z851" s="7"/>
      <c r="AA851" s="7"/>
      <c r="AE851" s="7"/>
      <c r="AF851" s="7"/>
      <c r="AJ851" s="7"/>
      <c r="AK851" s="7"/>
      <c r="AO851" s="7"/>
      <c r="AP851" s="7"/>
    </row>
    <row r="852" spans="5:42">
      <c r="E852" s="7"/>
      <c r="F852" s="7"/>
      <c r="J852" s="7"/>
      <c r="K852" s="7"/>
      <c r="U852" s="7"/>
      <c r="V852" s="7"/>
      <c r="Z852" s="7"/>
      <c r="AA852" s="7"/>
      <c r="AE852" s="7"/>
      <c r="AF852" s="7"/>
      <c r="AJ852" s="7"/>
      <c r="AK852" s="7"/>
      <c r="AO852" s="7"/>
      <c r="AP852" s="7"/>
    </row>
    <row r="853" spans="5:42">
      <c r="E853" s="7"/>
      <c r="F853" s="7"/>
      <c r="J853" s="7"/>
      <c r="K853" s="7"/>
      <c r="U853" s="7"/>
      <c r="V853" s="7"/>
      <c r="Z853" s="7"/>
      <c r="AA853" s="7"/>
      <c r="AE853" s="7"/>
      <c r="AF853" s="7"/>
      <c r="AJ853" s="7"/>
      <c r="AK853" s="7"/>
      <c r="AO853" s="7"/>
      <c r="AP853" s="7"/>
    </row>
    <row r="854" spans="5:42">
      <c r="E854" s="7"/>
      <c r="F854" s="7"/>
      <c r="J854" s="7"/>
      <c r="K854" s="7"/>
      <c r="U854" s="7"/>
      <c r="V854" s="7"/>
      <c r="Z854" s="7"/>
      <c r="AA854" s="7"/>
      <c r="AE854" s="7"/>
      <c r="AF854" s="7"/>
      <c r="AJ854" s="7"/>
      <c r="AK854" s="7"/>
      <c r="AO854" s="7"/>
      <c r="AP854" s="7"/>
    </row>
    <row r="855" spans="5:42">
      <c r="E855" s="7"/>
      <c r="F855" s="7"/>
      <c r="J855" s="7"/>
      <c r="K855" s="7"/>
      <c r="U855" s="7"/>
      <c r="V855" s="7"/>
      <c r="Z855" s="7"/>
      <c r="AA855" s="7"/>
      <c r="AE855" s="7"/>
      <c r="AF855" s="7"/>
      <c r="AJ855" s="7"/>
      <c r="AK855" s="7"/>
      <c r="AO855" s="7"/>
      <c r="AP855" s="7"/>
    </row>
    <row r="856" spans="5:42">
      <c r="E856" s="7"/>
      <c r="F856" s="7"/>
      <c r="J856" s="7"/>
      <c r="K856" s="7"/>
      <c r="U856" s="7"/>
      <c r="V856" s="7"/>
      <c r="Z856" s="7"/>
      <c r="AA856" s="7"/>
      <c r="AE856" s="7"/>
      <c r="AF856" s="7"/>
      <c r="AJ856" s="7"/>
      <c r="AK856" s="7"/>
      <c r="AO856" s="7"/>
      <c r="AP856" s="7"/>
    </row>
    <row r="857" spans="5:42">
      <c r="E857" s="7"/>
      <c r="F857" s="7"/>
      <c r="J857" s="7"/>
      <c r="K857" s="7"/>
      <c r="U857" s="7"/>
      <c r="V857" s="7"/>
      <c r="Z857" s="7"/>
      <c r="AA857" s="7"/>
      <c r="AE857" s="7"/>
      <c r="AF857" s="7"/>
      <c r="AJ857" s="7"/>
      <c r="AK857" s="7"/>
      <c r="AO857" s="7"/>
      <c r="AP857" s="7"/>
    </row>
    <row r="858" spans="5:42">
      <c r="E858" s="7"/>
      <c r="F858" s="7"/>
      <c r="J858" s="7"/>
      <c r="K858" s="7"/>
      <c r="U858" s="7"/>
      <c r="V858" s="7"/>
      <c r="Z858" s="7"/>
      <c r="AA858" s="7"/>
      <c r="AE858" s="7"/>
      <c r="AF858" s="7"/>
      <c r="AJ858" s="7"/>
      <c r="AK858" s="7"/>
      <c r="AO858" s="7"/>
      <c r="AP858" s="7"/>
    </row>
    <row r="859" spans="5:42">
      <c r="E859" s="7"/>
      <c r="F859" s="7"/>
      <c r="J859" s="7"/>
      <c r="K859" s="7"/>
      <c r="U859" s="7"/>
      <c r="V859" s="7"/>
      <c r="Z859" s="7"/>
      <c r="AA859" s="7"/>
      <c r="AE859" s="7"/>
      <c r="AF859" s="7"/>
      <c r="AJ859" s="7"/>
      <c r="AK859" s="7"/>
      <c r="AO859" s="7"/>
      <c r="AP859" s="7"/>
    </row>
    <row r="860" spans="5:42">
      <c r="E860" s="7"/>
      <c r="F860" s="7"/>
      <c r="J860" s="7"/>
      <c r="K860" s="7"/>
      <c r="U860" s="7"/>
      <c r="V860" s="7"/>
      <c r="Z860" s="7"/>
      <c r="AA860" s="7"/>
      <c r="AE860" s="7"/>
      <c r="AF860" s="7"/>
      <c r="AJ860" s="7"/>
      <c r="AK860" s="7"/>
      <c r="AO860" s="7"/>
      <c r="AP860" s="7"/>
    </row>
    <row r="861" spans="5:42">
      <c r="E861" s="7"/>
      <c r="F861" s="7"/>
      <c r="J861" s="7"/>
      <c r="K861" s="7"/>
      <c r="U861" s="7"/>
      <c r="V861" s="7"/>
      <c r="Z861" s="7"/>
      <c r="AA861" s="7"/>
      <c r="AE861" s="7"/>
      <c r="AF861" s="7"/>
      <c r="AJ861" s="7"/>
      <c r="AK861" s="7"/>
      <c r="AO861" s="7"/>
      <c r="AP861" s="7"/>
    </row>
    <row r="862" spans="5:42">
      <c r="E862" s="7"/>
      <c r="F862" s="7"/>
      <c r="J862" s="7"/>
      <c r="K862" s="7"/>
      <c r="U862" s="7"/>
      <c r="V862" s="7"/>
      <c r="Z862" s="7"/>
      <c r="AA862" s="7"/>
      <c r="AE862" s="7"/>
      <c r="AF862" s="7"/>
      <c r="AJ862" s="7"/>
      <c r="AK862" s="7"/>
      <c r="AO862" s="7"/>
      <c r="AP862" s="7"/>
    </row>
    <row r="863" spans="5:42">
      <c r="E863" s="7"/>
      <c r="F863" s="7"/>
      <c r="J863" s="7"/>
      <c r="K863" s="7"/>
      <c r="U863" s="7"/>
      <c r="V863" s="7"/>
      <c r="Z863" s="7"/>
      <c r="AA863" s="7"/>
      <c r="AE863" s="7"/>
      <c r="AF863" s="7"/>
      <c r="AJ863" s="7"/>
      <c r="AK863" s="7"/>
      <c r="AO863" s="7"/>
      <c r="AP863" s="7"/>
    </row>
    <row r="864" spans="5:42">
      <c r="E864" s="7"/>
      <c r="F864" s="7"/>
      <c r="J864" s="7"/>
      <c r="K864" s="7"/>
      <c r="U864" s="7"/>
      <c r="V864" s="7"/>
      <c r="Z864" s="7"/>
      <c r="AA864" s="7"/>
      <c r="AE864" s="7"/>
      <c r="AF864" s="7"/>
      <c r="AJ864" s="7"/>
      <c r="AK864" s="7"/>
      <c r="AO864" s="7"/>
      <c r="AP864" s="7"/>
    </row>
    <row r="865" spans="5:42">
      <c r="E865" s="7"/>
      <c r="F865" s="7"/>
      <c r="J865" s="7"/>
      <c r="K865" s="7"/>
      <c r="U865" s="7"/>
      <c r="V865" s="7"/>
      <c r="Z865" s="7"/>
      <c r="AA865" s="7"/>
      <c r="AE865" s="7"/>
      <c r="AF865" s="7"/>
      <c r="AJ865" s="7"/>
      <c r="AK865" s="7"/>
      <c r="AO865" s="7"/>
      <c r="AP865" s="7"/>
    </row>
    <row r="866" spans="5:42">
      <c r="E866" s="7"/>
      <c r="F866" s="7"/>
      <c r="J866" s="7"/>
      <c r="K866" s="7"/>
      <c r="U866" s="7"/>
      <c r="V866" s="7"/>
      <c r="Z866" s="7"/>
      <c r="AA866" s="7"/>
      <c r="AE866" s="7"/>
      <c r="AF866" s="7"/>
      <c r="AJ866" s="7"/>
      <c r="AK866" s="7"/>
      <c r="AO866" s="7"/>
      <c r="AP866" s="7"/>
    </row>
    <row r="867" spans="5:42">
      <c r="E867" s="7"/>
      <c r="F867" s="7"/>
      <c r="J867" s="7"/>
      <c r="K867" s="7"/>
      <c r="U867" s="7"/>
      <c r="V867" s="7"/>
      <c r="Z867" s="7"/>
      <c r="AA867" s="7"/>
      <c r="AE867" s="7"/>
      <c r="AF867" s="7"/>
      <c r="AJ867" s="7"/>
      <c r="AK867" s="7"/>
      <c r="AO867" s="7"/>
      <c r="AP867" s="7"/>
    </row>
    <row r="868" spans="5:42">
      <c r="E868" s="7"/>
      <c r="F868" s="7"/>
      <c r="J868" s="7"/>
      <c r="K868" s="7"/>
      <c r="U868" s="7"/>
      <c r="V868" s="7"/>
      <c r="Z868" s="7"/>
      <c r="AA868" s="7"/>
      <c r="AE868" s="7"/>
      <c r="AF868" s="7"/>
      <c r="AJ868" s="7"/>
      <c r="AK868" s="7"/>
      <c r="AO868" s="7"/>
      <c r="AP868" s="7"/>
    </row>
    <row r="869" spans="5:42">
      <c r="E869" s="7"/>
      <c r="F869" s="7"/>
      <c r="J869" s="7"/>
      <c r="K869" s="7"/>
      <c r="U869" s="7"/>
      <c r="V869" s="7"/>
      <c r="Z869" s="7"/>
      <c r="AA869" s="7"/>
      <c r="AE869" s="7"/>
      <c r="AF869" s="7"/>
      <c r="AJ869" s="7"/>
      <c r="AK869" s="7"/>
      <c r="AO869" s="7"/>
      <c r="AP869" s="7"/>
    </row>
    <row r="870" spans="5:42">
      <c r="E870" s="7"/>
      <c r="F870" s="7"/>
      <c r="J870" s="7"/>
      <c r="K870" s="7"/>
      <c r="U870" s="7"/>
      <c r="V870" s="7"/>
      <c r="Z870" s="7"/>
      <c r="AA870" s="7"/>
      <c r="AE870" s="7"/>
      <c r="AF870" s="7"/>
      <c r="AJ870" s="7"/>
      <c r="AK870" s="7"/>
      <c r="AO870" s="7"/>
      <c r="AP870" s="7"/>
    </row>
    <row r="871" spans="5:42">
      <c r="E871" s="7"/>
      <c r="F871" s="7"/>
      <c r="J871" s="7"/>
      <c r="K871" s="7"/>
      <c r="U871" s="7"/>
      <c r="V871" s="7"/>
      <c r="Z871" s="7"/>
      <c r="AA871" s="7"/>
      <c r="AE871" s="7"/>
      <c r="AF871" s="7"/>
      <c r="AJ871" s="7"/>
      <c r="AK871" s="7"/>
      <c r="AO871" s="7"/>
      <c r="AP871" s="7"/>
    </row>
    <row r="872" spans="5:42">
      <c r="E872" s="7"/>
      <c r="F872" s="7"/>
      <c r="J872" s="7"/>
      <c r="K872" s="7"/>
      <c r="U872" s="7"/>
      <c r="V872" s="7"/>
      <c r="Z872" s="7"/>
      <c r="AA872" s="7"/>
      <c r="AE872" s="7"/>
      <c r="AF872" s="7"/>
      <c r="AJ872" s="7"/>
      <c r="AK872" s="7"/>
      <c r="AO872" s="7"/>
      <c r="AP872" s="7"/>
    </row>
    <row r="873" spans="5:42">
      <c r="E873" s="7"/>
      <c r="F873" s="7"/>
      <c r="J873" s="7"/>
      <c r="K873" s="7"/>
      <c r="U873" s="7"/>
      <c r="V873" s="7"/>
      <c r="Z873" s="7"/>
      <c r="AA873" s="7"/>
      <c r="AE873" s="7"/>
      <c r="AF873" s="7"/>
      <c r="AJ873" s="7"/>
      <c r="AK873" s="7"/>
      <c r="AO873" s="7"/>
      <c r="AP873" s="7"/>
    </row>
    <row r="874" spans="5:42">
      <c r="E874" s="7"/>
      <c r="F874" s="7"/>
      <c r="J874" s="7"/>
      <c r="K874" s="7"/>
      <c r="U874" s="7"/>
      <c r="V874" s="7"/>
      <c r="Z874" s="7"/>
      <c r="AA874" s="7"/>
      <c r="AE874" s="7"/>
      <c r="AF874" s="7"/>
      <c r="AJ874" s="7"/>
      <c r="AK874" s="7"/>
      <c r="AO874" s="7"/>
      <c r="AP874" s="7"/>
    </row>
    <row r="875" spans="5:42">
      <c r="E875" s="7"/>
      <c r="F875" s="7"/>
      <c r="J875" s="7"/>
      <c r="K875" s="7"/>
      <c r="U875" s="7"/>
      <c r="V875" s="7"/>
      <c r="Z875" s="7"/>
      <c r="AA875" s="7"/>
      <c r="AE875" s="7"/>
      <c r="AF875" s="7"/>
      <c r="AJ875" s="7"/>
      <c r="AK875" s="7"/>
      <c r="AO875" s="7"/>
      <c r="AP875" s="7"/>
    </row>
    <row r="876" spans="5:42">
      <c r="E876" s="7"/>
      <c r="F876" s="7"/>
      <c r="J876" s="7"/>
      <c r="K876" s="7"/>
      <c r="U876" s="7"/>
      <c r="V876" s="7"/>
      <c r="Z876" s="7"/>
      <c r="AA876" s="7"/>
      <c r="AE876" s="7"/>
      <c r="AF876" s="7"/>
      <c r="AJ876" s="7"/>
      <c r="AK876" s="7"/>
      <c r="AO876" s="7"/>
      <c r="AP876" s="7"/>
    </row>
    <row r="877" spans="5:42">
      <c r="E877" s="7"/>
      <c r="F877" s="7"/>
      <c r="J877" s="7"/>
      <c r="K877" s="7"/>
      <c r="U877" s="7"/>
      <c r="V877" s="7"/>
      <c r="Z877" s="7"/>
      <c r="AA877" s="7"/>
      <c r="AE877" s="7"/>
      <c r="AF877" s="7"/>
      <c r="AJ877" s="7"/>
      <c r="AK877" s="7"/>
      <c r="AO877" s="7"/>
      <c r="AP877" s="7"/>
    </row>
    <row r="878" spans="5:42">
      <c r="E878" s="7"/>
      <c r="F878" s="7"/>
      <c r="J878" s="7"/>
      <c r="K878" s="7"/>
      <c r="U878" s="7"/>
      <c r="V878" s="7"/>
      <c r="Z878" s="7"/>
      <c r="AA878" s="7"/>
      <c r="AE878" s="7"/>
      <c r="AF878" s="7"/>
      <c r="AJ878" s="7"/>
      <c r="AK878" s="7"/>
      <c r="AO878" s="7"/>
      <c r="AP878" s="7"/>
    </row>
    <row r="879" spans="5:42">
      <c r="E879" s="7"/>
      <c r="F879" s="7"/>
      <c r="J879" s="7"/>
      <c r="K879" s="7"/>
      <c r="U879" s="7"/>
      <c r="V879" s="7"/>
      <c r="Z879" s="7"/>
      <c r="AA879" s="7"/>
      <c r="AE879" s="7"/>
      <c r="AF879" s="7"/>
      <c r="AJ879" s="7"/>
      <c r="AK879" s="7"/>
      <c r="AO879" s="7"/>
      <c r="AP879" s="7"/>
    </row>
    <row r="880" spans="5:42">
      <c r="E880" s="7"/>
      <c r="F880" s="7"/>
      <c r="J880" s="7"/>
      <c r="K880" s="7"/>
      <c r="U880" s="7"/>
      <c r="V880" s="7"/>
      <c r="Z880" s="7"/>
      <c r="AA880" s="7"/>
      <c r="AE880" s="7"/>
      <c r="AF880" s="7"/>
      <c r="AJ880" s="7"/>
      <c r="AK880" s="7"/>
      <c r="AO880" s="7"/>
      <c r="AP880" s="7"/>
    </row>
    <row r="881" spans="5:42">
      <c r="E881" s="7"/>
      <c r="F881" s="7"/>
      <c r="J881" s="7"/>
      <c r="K881" s="7"/>
      <c r="U881" s="7"/>
      <c r="V881" s="7"/>
      <c r="Z881" s="7"/>
      <c r="AA881" s="7"/>
      <c r="AE881" s="7"/>
      <c r="AF881" s="7"/>
      <c r="AJ881" s="7"/>
      <c r="AK881" s="7"/>
      <c r="AO881" s="7"/>
      <c r="AP881" s="7"/>
    </row>
    <row r="882" spans="5:42">
      <c r="E882" s="7"/>
      <c r="F882" s="7"/>
      <c r="J882" s="7"/>
      <c r="K882" s="7"/>
      <c r="U882" s="7"/>
      <c r="V882" s="7"/>
      <c r="Z882" s="7"/>
      <c r="AA882" s="7"/>
      <c r="AE882" s="7"/>
      <c r="AF882" s="7"/>
      <c r="AJ882" s="7"/>
      <c r="AK882" s="7"/>
      <c r="AO882" s="7"/>
      <c r="AP882" s="7"/>
    </row>
    <row r="883" spans="5:42">
      <c r="E883" s="7"/>
      <c r="F883" s="7"/>
      <c r="J883" s="7"/>
      <c r="K883" s="7"/>
      <c r="U883" s="7"/>
      <c r="V883" s="7"/>
      <c r="Z883" s="7"/>
      <c r="AA883" s="7"/>
      <c r="AE883" s="7"/>
      <c r="AF883" s="7"/>
      <c r="AJ883" s="7"/>
      <c r="AK883" s="7"/>
      <c r="AO883" s="7"/>
      <c r="AP883" s="7"/>
    </row>
    <row r="884" spans="5:42">
      <c r="E884" s="7"/>
      <c r="F884" s="7"/>
      <c r="J884" s="7"/>
      <c r="K884" s="7"/>
      <c r="U884" s="7"/>
      <c r="V884" s="7"/>
      <c r="Z884" s="7"/>
      <c r="AA884" s="7"/>
      <c r="AE884" s="7"/>
      <c r="AF884" s="7"/>
      <c r="AJ884" s="7"/>
      <c r="AK884" s="7"/>
      <c r="AO884" s="7"/>
      <c r="AP884" s="7"/>
    </row>
    <row r="885" spans="5:42">
      <c r="E885" s="7"/>
      <c r="F885" s="7"/>
      <c r="J885" s="7"/>
      <c r="K885" s="7"/>
      <c r="U885" s="7"/>
      <c r="V885" s="7"/>
      <c r="Z885" s="7"/>
      <c r="AA885" s="7"/>
      <c r="AE885" s="7"/>
      <c r="AF885" s="7"/>
      <c r="AJ885" s="7"/>
      <c r="AK885" s="7"/>
      <c r="AO885" s="7"/>
      <c r="AP885" s="7"/>
    </row>
    <row r="886" spans="5:42">
      <c r="E886" s="7"/>
      <c r="F886" s="7"/>
      <c r="J886" s="7"/>
      <c r="K886" s="7"/>
      <c r="U886" s="7"/>
      <c r="V886" s="7"/>
      <c r="Z886" s="7"/>
      <c r="AA886" s="7"/>
      <c r="AE886" s="7"/>
      <c r="AF886" s="7"/>
      <c r="AJ886" s="7"/>
      <c r="AK886" s="7"/>
      <c r="AO886" s="7"/>
      <c r="AP886" s="7"/>
    </row>
    <row r="887" spans="5:42">
      <c r="E887" s="7"/>
      <c r="F887" s="7"/>
      <c r="J887" s="7"/>
      <c r="K887" s="7"/>
      <c r="U887" s="7"/>
      <c r="V887" s="7"/>
      <c r="Z887" s="7"/>
      <c r="AA887" s="7"/>
      <c r="AE887" s="7"/>
      <c r="AF887" s="7"/>
      <c r="AJ887" s="7"/>
      <c r="AK887" s="7"/>
      <c r="AO887" s="7"/>
      <c r="AP887" s="7"/>
    </row>
    <row r="888" spans="5:42">
      <c r="E888" s="7"/>
      <c r="F888" s="7"/>
      <c r="J888" s="7"/>
      <c r="K888" s="7"/>
      <c r="U888" s="7"/>
      <c r="V888" s="7"/>
      <c r="Z888" s="7"/>
      <c r="AA888" s="7"/>
      <c r="AE888" s="7"/>
      <c r="AF888" s="7"/>
      <c r="AJ888" s="7"/>
      <c r="AK888" s="7"/>
      <c r="AO888" s="7"/>
      <c r="AP888" s="7"/>
    </row>
    <row r="889" spans="5:42">
      <c r="E889" s="7"/>
      <c r="F889" s="7"/>
      <c r="J889" s="7"/>
      <c r="K889" s="7"/>
      <c r="U889" s="7"/>
      <c r="V889" s="7"/>
      <c r="Z889" s="7"/>
      <c r="AA889" s="7"/>
      <c r="AE889" s="7"/>
      <c r="AF889" s="7"/>
      <c r="AJ889" s="7"/>
      <c r="AK889" s="7"/>
      <c r="AO889" s="7"/>
      <c r="AP889" s="7"/>
    </row>
    <row r="890" spans="5:42">
      <c r="E890" s="7"/>
      <c r="F890" s="7"/>
      <c r="J890" s="7"/>
      <c r="K890" s="7"/>
      <c r="U890" s="7"/>
      <c r="V890" s="7"/>
      <c r="Z890" s="7"/>
      <c r="AA890" s="7"/>
      <c r="AE890" s="7"/>
      <c r="AF890" s="7"/>
      <c r="AJ890" s="7"/>
      <c r="AK890" s="7"/>
      <c r="AO890" s="7"/>
      <c r="AP890" s="7"/>
    </row>
    <row r="891" spans="5:42">
      <c r="E891" s="7"/>
      <c r="F891" s="7"/>
      <c r="J891" s="7"/>
      <c r="K891" s="7"/>
      <c r="U891" s="7"/>
      <c r="V891" s="7"/>
      <c r="Z891" s="7"/>
      <c r="AA891" s="7"/>
      <c r="AE891" s="7"/>
      <c r="AF891" s="7"/>
      <c r="AJ891" s="7"/>
      <c r="AK891" s="7"/>
      <c r="AO891" s="7"/>
      <c r="AP891" s="7"/>
    </row>
    <row r="892" spans="5:42">
      <c r="E892" s="7"/>
      <c r="F892" s="7"/>
      <c r="J892" s="7"/>
      <c r="K892" s="7"/>
      <c r="U892" s="7"/>
      <c r="V892" s="7"/>
      <c r="Z892" s="7"/>
      <c r="AA892" s="7"/>
      <c r="AE892" s="7"/>
      <c r="AF892" s="7"/>
      <c r="AJ892" s="7"/>
      <c r="AK892" s="7"/>
      <c r="AO892" s="7"/>
      <c r="AP892" s="7"/>
    </row>
    <row r="893" spans="5:42">
      <c r="E893" s="7"/>
      <c r="F893" s="7"/>
      <c r="J893" s="7"/>
      <c r="K893" s="7"/>
      <c r="U893" s="7"/>
      <c r="V893" s="7"/>
      <c r="Z893" s="7"/>
      <c r="AA893" s="7"/>
      <c r="AE893" s="7"/>
      <c r="AF893" s="7"/>
      <c r="AJ893" s="7"/>
      <c r="AK893" s="7"/>
      <c r="AO893" s="7"/>
      <c r="AP893" s="7"/>
    </row>
    <row r="894" spans="5:42">
      <c r="E894" s="7"/>
      <c r="F894" s="7"/>
      <c r="J894" s="7"/>
      <c r="K894" s="7"/>
      <c r="U894" s="7"/>
      <c r="V894" s="7"/>
      <c r="Z894" s="7"/>
      <c r="AA894" s="7"/>
      <c r="AE894" s="7"/>
      <c r="AF894" s="7"/>
      <c r="AJ894" s="7"/>
      <c r="AK894" s="7"/>
      <c r="AO894" s="7"/>
      <c r="AP894" s="7"/>
    </row>
    <row r="895" spans="5:42">
      <c r="E895" s="7"/>
      <c r="F895" s="7"/>
      <c r="J895" s="7"/>
      <c r="K895" s="7"/>
      <c r="U895" s="7"/>
      <c r="V895" s="7"/>
      <c r="Z895" s="7"/>
      <c r="AA895" s="7"/>
      <c r="AE895" s="7"/>
      <c r="AF895" s="7"/>
      <c r="AJ895" s="7"/>
      <c r="AK895" s="7"/>
      <c r="AO895" s="7"/>
      <c r="AP895" s="7"/>
    </row>
    <row r="896" spans="5:42">
      <c r="E896" s="7"/>
      <c r="F896" s="7"/>
      <c r="J896" s="7"/>
      <c r="K896" s="7"/>
      <c r="U896" s="7"/>
      <c r="V896" s="7"/>
      <c r="Z896" s="7"/>
      <c r="AA896" s="7"/>
      <c r="AE896" s="7"/>
      <c r="AF896" s="7"/>
      <c r="AJ896" s="7"/>
      <c r="AK896" s="7"/>
      <c r="AO896" s="7"/>
      <c r="AP896" s="7"/>
    </row>
    <row r="897" spans="5:42">
      <c r="E897" s="7"/>
      <c r="F897" s="7"/>
      <c r="J897" s="7"/>
      <c r="K897" s="7"/>
      <c r="U897" s="7"/>
      <c r="V897" s="7"/>
      <c r="Z897" s="7"/>
      <c r="AA897" s="7"/>
      <c r="AE897" s="7"/>
      <c r="AF897" s="7"/>
      <c r="AJ897" s="7"/>
      <c r="AK897" s="7"/>
      <c r="AO897" s="7"/>
      <c r="AP897" s="7"/>
    </row>
    <row r="898" spans="5:42">
      <c r="E898" s="7"/>
      <c r="F898" s="7"/>
      <c r="J898" s="7"/>
      <c r="K898" s="7"/>
      <c r="U898" s="7"/>
      <c r="V898" s="7"/>
      <c r="Z898" s="7"/>
      <c r="AA898" s="7"/>
      <c r="AE898" s="7"/>
      <c r="AF898" s="7"/>
      <c r="AJ898" s="7"/>
      <c r="AK898" s="7"/>
      <c r="AO898" s="7"/>
      <c r="AP898" s="7"/>
    </row>
    <row r="899" spans="5:42">
      <c r="E899" s="7"/>
      <c r="F899" s="7"/>
      <c r="J899" s="7"/>
      <c r="K899" s="7"/>
      <c r="U899" s="7"/>
      <c r="V899" s="7"/>
      <c r="Z899" s="7"/>
      <c r="AA899" s="7"/>
      <c r="AE899" s="7"/>
      <c r="AF899" s="7"/>
      <c r="AJ899" s="7"/>
      <c r="AK899" s="7"/>
      <c r="AO899" s="7"/>
      <c r="AP899" s="7"/>
    </row>
    <row r="900" spans="5:42">
      <c r="E900" s="7"/>
      <c r="F900" s="7"/>
      <c r="J900" s="7"/>
      <c r="K900" s="7"/>
      <c r="U900" s="7"/>
      <c r="V900" s="7"/>
      <c r="Z900" s="7"/>
      <c r="AA900" s="7"/>
      <c r="AE900" s="7"/>
      <c r="AF900" s="7"/>
      <c r="AJ900" s="7"/>
      <c r="AK900" s="7"/>
      <c r="AO900" s="7"/>
      <c r="AP900" s="7"/>
    </row>
    <row r="901" spans="5:42">
      <c r="E901" s="7"/>
      <c r="F901" s="7"/>
      <c r="J901" s="7"/>
      <c r="K901" s="7"/>
      <c r="U901" s="7"/>
      <c r="V901" s="7"/>
      <c r="Z901" s="7"/>
      <c r="AA901" s="7"/>
      <c r="AE901" s="7"/>
      <c r="AF901" s="7"/>
      <c r="AJ901" s="7"/>
      <c r="AK901" s="7"/>
      <c r="AO901" s="7"/>
      <c r="AP901" s="7"/>
    </row>
    <row r="902" spans="5:42">
      <c r="E902" s="7"/>
      <c r="F902" s="7"/>
      <c r="J902" s="7"/>
      <c r="K902" s="7"/>
      <c r="U902" s="7"/>
      <c r="V902" s="7"/>
      <c r="Z902" s="7"/>
      <c r="AA902" s="7"/>
      <c r="AE902" s="7"/>
      <c r="AF902" s="7"/>
      <c r="AJ902" s="7"/>
      <c r="AK902" s="7"/>
      <c r="AO902" s="7"/>
      <c r="AP902" s="7"/>
    </row>
    <row r="903" spans="5:42">
      <c r="E903" s="7"/>
      <c r="F903" s="7"/>
      <c r="J903" s="7"/>
      <c r="K903" s="7"/>
      <c r="U903" s="7"/>
      <c r="V903" s="7"/>
      <c r="Z903" s="7"/>
      <c r="AA903" s="7"/>
      <c r="AE903" s="7"/>
      <c r="AF903" s="7"/>
      <c r="AJ903" s="7"/>
      <c r="AK903" s="7"/>
      <c r="AO903" s="7"/>
      <c r="AP903" s="7"/>
    </row>
    <row r="904" spans="5:42">
      <c r="E904" s="7"/>
      <c r="F904" s="7"/>
      <c r="J904" s="7"/>
      <c r="K904" s="7"/>
      <c r="U904" s="7"/>
      <c r="V904" s="7"/>
      <c r="Z904" s="7"/>
      <c r="AA904" s="7"/>
      <c r="AE904" s="7"/>
      <c r="AF904" s="7"/>
      <c r="AJ904" s="7"/>
      <c r="AK904" s="7"/>
      <c r="AO904" s="7"/>
      <c r="AP904" s="7"/>
    </row>
    <row r="905" spans="5:42">
      <c r="E905" s="7"/>
      <c r="F905" s="7"/>
      <c r="J905" s="7"/>
      <c r="K905" s="7"/>
      <c r="U905" s="7"/>
      <c r="V905" s="7"/>
      <c r="Z905" s="7"/>
      <c r="AA905" s="7"/>
      <c r="AE905" s="7"/>
      <c r="AF905" s="7"/>
      <c r="AJ905" s="7"/>
      <c r="AK905" s="7"/>
      <c r="AO905" s="7"/>
      <c r="AP905" s="7"/>
    </row>
    <row r="906" spans="5:42">
      <c r="E906" s="7"/>
      <c r="F906" s="7"/>
      <c r="J906" s="7"/>
      <c r="K906" s="7"/>
      <c r="U906" s="7"/>
      <c r="V906" s="7"/>
      <c r="Z906" s="7"/>
      <c r="AA906" s="7"/>
      <c r="AE906" s="7"/>
      <c r="AF906" s="7"/>
      <c r="AJ906" s="7"/>
      <c r="AK906" s="7"/>
      <c r="AO906" s="7"/>
      <c r="AP906" s="7"/>
    </row>
    <row r="907" spans="5:42">
      <c r="E907" s="7"/>
      <c r="F907" s="7"/>
      <c r="J907" s="7"/>
      <c r="K907" s="7"/>
      <c r="U907" s="7"/>
      <c r="V907" s="7"/>
      <c r="Z907" s="7"/>
      <c r="AA907" s="7"/>
      <c r="AE907" s="7"/>
      <c r="AF907" s="7"/>
      <c r="AJ907" s="7"/>
      <c r="AK907" s="7"/>
      <c r="AO907" s="7"/>
      <c r="AP907" s="7"/>
    </row>
    <row r="908" spans="5:42">
      <c r="E908" s="7"/>
      <c r="F908" s="7"/>
      <c r="J908" s="7"/>
      <c r="K908" s="7"/>
      <c r="U908" s="7"/>
      <c r="V908" s="7"/>
      <c r="Z908" s="7"/>
      <c r="AA908" s="7"/>
      <c r="AE908" s="7"/>
      <c r="AF908" s="7"/>
      <c r="AJ908" s="7"/>
      <c r="AK908" s="7"/>
      <c r="AO908" s="7"/>
      <c r="AP908" s="7"/>
    </row>
    <row r="909" spans="5:42">
      <c r="E909" s="7"/>
      <c r="F909" s="7"/>
      <c r="J909" s="7"/>
      <c r="K909" s="7"/>
      <c r="U909" s="7"/>
      <c r="V909" s="7"/>
      <c r="Z909" s="7"/>
      <c r="AA909" s="7"/>
      <c r="AE909" s="7"/>
      <c r="AF909" s="7"/>
      <c r="AJ909" s="7"/>
      <c r="AK909" s="7"/>
      <c r="AO909" s="7"/>
      <c r="AP909" s="7"/>
    </row>
    <row r="910" spans="5:42">
      <c r="E910" s="7"/>
      <c r="F910" s="7"/>
      <c r="J910" s="7"/>
      <c r="K910" s="7"/>
      <c r="U910" s="7"/>
      <c r="V910" s="7"/>
      <c r="Z910" s="7"/>
      <c r="AA910" s="7"/>
      <c r="AE910" s="7"/>
      <c r="AF910" s="7"/>
      <c r="AJ910" s="7"/>
      <c r="AK910" s="7"/>
      <c r="AO910" s="7"/>
      <c r="AP910" s="7"/>
    </row>
    <row r="911" spans="5:42">
      <c r="E911" s="7"/>
      <c r="F911" s="7"/>
      <c r="J911" s="7"/>
      <c r="K911" s="7"/>
      <c r="U911" s="7"/>
      <c r="V911" s="7"/>
      <c r="Z911" s="7"/>
      <c r="AA911" s="7"/>
      <c r="AE911" s="7"/>
      <c r="AF911" s="7"/>
      <c r="AJ911" s="7"/>
      <c r="AK911" s="7"/>
      <c r="AO911" s="7"/>
      <c r="AP911" s="7"/>
    </row>
    <row r="912" spans="5:42">
      <c r="E912" s="7"/>
      <c r="F912" s="7"/>
      <c r="J912" s="7"/>
      <c r="K912" s="7"/>
      <c r="U912" s="7"/>
      <c r="V912" s="7"/>
      <c r="Z912" s="7"/>
      <c r="AA912" s="7"/>
      <c r="AE912" s="7"/>
      <c r="AF912" s="7"/>
      <c r="AJ912" s="7"/>
      <c r="AK912" s="7"/>
      <c r="AO912" s="7"/>
      <c r="AP912" s="7"/>
    </row>
    <row r="913" spans="5:42">
      <c r="E913" s="7"/>
      <c r="F913" s="7"/>
      <c r="J913" s="7"/>
      <c r="K913" s="7"/>
      <c r="U913" s="7"/>
      <c r="V913" s="7"/>
      <c r="Z913" s="7"/>
      <c r="AA913" s="7"/>
      <c r="AE913" s="7"/>
      <c r="AF913" s="7"/>
      <c r="AJ913" s="7"/>
      <c r="AK913" s="7"/>
      <c r="AO913" s="7"/>
      <c r="AP913" s="7"/>
    </row>
    <row r="914" spans="5:42">
      <c r="E914" s="7"/>
      <c r="F914" s="7"/>
      <c r="J914" s="7"/>
      <c r="K914" s="7"/>
      <c r="U914" s="7"/>
      <c r="V914" s="7"/>
      <c r="Z914" s="7"/>
      <c r="AA914" s="7"/>
      <c r="AE914" s="7"/>
      <c r="AF914" s="7"/>
      <c r="AJ914" s="7"/>
      <c r="AK914" s="7"/>
      <c r="AO914" s="7"/>
      <c r="AP914" s="7"/>
    </row>
    <row r="915" spans="5:42">
      <c r="E915" s="7"/>
      <c r="F915" s="7"/>
      <c r="J915" s="7"/>
      <c r="K915" s="7"/>
      <c r="U915" s="7"/>
      <c r="V915" s="7"/>
      <c r="Z915" s="7"/>
      <c r="AA915" s="7"/>
      <c r="AE915" s="7"/>
      <c r="AF915" s="7"/>
      <c r="AJ915" s="7"/>
      <c r="AK915" s="7"/>
      <c r="AO915" s="7"/>
      <c r="AP915" s="7"/>
    </row>
    <row r="916" spans="5:42">
      <c r="E916" s="7"/>
      <c r="F916" s="7"/>
      <c r="J916" s="7"/>
      <c r="K916" s="7"/>
      <c r="U916" s="7"/>
      <c r="V916" s="7"/>
      <c r="Z916" s="7"/>
      <c r="AA916" s="7"/>
      <c r="AE916" s="7"/>
      <c r="AF916" s="7"/>
      <c r="AJ916" s="7"/>
      <c r="AK916" s="7"/>
      <c r="AO916" s="7"/>
      <c r="AP916" s="7"/>
    </row>
    <row r="917" spans="5:42">
      <c r="E917" s="7"/>
      <c r="F917" s="7"/>
      <c r="J917" s="7"/>
      <c r="K917" s="7"/>
      <c r="U917" s="7"/>
      <c r="V917" s="7"/>
      <c r="Z917" s="7"/>
      <c r="AA917" s="7"/>
      <c r="AE917" s="7"/>
      <c r="AF917" s="7"/>
      <c r="AJ917" s="7"/>
      <c r="AK917" s="7"/>
      <c r="AO917" s="7"/>
      <c r="AP917" s="7"/>
    </row>
    <row r="918" spans="5:42">
      <c r="E918" s="7"/>
      <c r="F918" s="7"/>
      <c r="J918" s="7"/>
      <c r="K918" s="7"/>
      <c r="U918" s="7"/>
      <c r="V918" s="7"/>
      <c r="Z918" s="7"/>
      <c r="AA918" s="7"/>
      <c r="AE918" s="7"/>
      <c r="AF918" s="7"/>
      <c r="AJ918" s="7"/>
      <c r="AK918" s="7"/>
      <c r="AO918" s="7"/>
      <c r="AP918" s="7"/>
    </row>
    <row r="919" spans="5:42">
      <c r="E919" s="7"/>
      <c r="F919" s="7"/>
      <c r="J919" s="7"/>
      <c r="K919" s="7"/>
      <c r="U919" s="7"/>
      <c r="V919" s="7"/>
      <c r="Z919" s="7"/>
      <c r="AA919" s="7"/>
      <c r="AE919" s="7"/>
      <c r="AF919" s="7"/>
      <c r="AJ919" s="7"/>
      <c r="AK919" s="7"/>
      <c r="AO919" s="7"/>
      <c r="AP919" s="7"/>
    </row>
    <row r="920" spans="5:42">
      <c r="E920" s="7"/>
      <c r="F920" s="7"/>
      <c r="J920" s="7"/>
      <c r="K920" s="7"/>
      <c r="U920" s="7"/>
      <c r="V920" s="7"/>
      <c r="Z920" s="7"/>
      <c r="AA920" s="7"/>
      <c r="AE920" s="7"/>
      <c r="AF920" s="7"/>
      <c r="AJ920" s="7"/>
      <c r="AK920" s="7"/>
      <c r="AO920" s="7"/>
      <c r="AP920" s="7"/>
    </row>
    <row r="921" spans="5:42">
      <c r="E921" s="7"/>
      <c r="F921" s="7"/>
      <c r="J921" s="7"/>
      <c r="K921" s="7"/>
      <c r="U921" s="7"/>
      <c r="V921" s="7"/>
      <c r="Z921" s="7"/>
      <c r="AA921" s="7"/>
      <c r="AE921" s="7"/>
      <c r="AF921" s="7"/>
      <c r="AJ921" s="7"/>
      <c r="AK921" s="7"/>
      <c r="AO921" s="7"/>
      <c r="AP921" s="7"/>
    </row>
    <row r="922" spans="5:42">
      <c r="E922" s="7"/>
      <c r="F922" s="7"/>
      <c r="J922" s="7"/>
      <c r="K922" s="7"/>
      <c r="U922" s="7"/>
      <c r="V922" s="7"/>
      <c r="Z922" s="7"/>
      <c r="AA922" s="7"/>
      <c r="AE922" s="7"/>
      <c r="AF922" s="7"/>
      <c r="AJ922" s="7"/>
      <c r="AK922" s="7"/>
      <c r="AO922" s="7"/>
      <c r="AP922" s="7"/>
    </row>
    <row r="923" spans="5:42">
      <c r="E923" s="7"/>
      <c r="F923" s="7"/>
      <c r="J923" s="7"/>
      <c r="K923" s="7"/>
      <c r="U923" s="7"/>
      <c r="V923" s="7"/>
      <c r="Z923" s="7"/>
      <c r="AA923" s="7"/>
      <c r="AE923" s="7"/>
      <c r="AF923" s="7"/>
      <c r="AJ923" s="7"/>
      <c r="AK923" s="7"/>
      <c r="AO923" s="7"/>
      <c r="AP923" s="7"/>
    </row>
    <row r="924" spans="5:42">
      <c r="E924" s="7"/>
      <c r="F924" s="7"/>
      <c r="J924" s="7"/>
      <c r="K924" s="7"/>
      <c r="U924" s="7"/>
      <c r="V924" s="7"/>
      <c r="Z924" s="7"/>
      <c r="AA924" s="7"/>
      <c r="AE924" s="7"/>
      <c r="AF924" s="7"/>
      <c r="AJ924" s="7"/>
      <c r="AK924" s="7"/>
      <c r="AO924" s="7"/>
      <c r="AP924" s="7"/>
    </row>
    <row r="925" spans="5:42">
      <c r="E925" s="7"/>
      <c r="F925" s="7"/>
      <c r="J925" s="7"/>
      <c r="K925" s="7"/>
      <c r="U925" s="7"/>
      <c r="V925" s="7"/>
      <c r="Z925" s="7"/>
      <c r="AA925" s="7"/>
      <c r="AE925" s="7"/>
      <c r="AF925" s="7"/>
      <c r="AJ925" s="7"/>
      <c r="AK925" s="7"/>
      <c r="AO925" s="7"/>
      <c r="AP925" s="7"/>
    </row>
    <row r="926" spans="5:42">
      <c r="E926" s="7"/>
      <c r="F926" s="7"/>
      <c r="J926" s="7"/>
      <c r="K926" s="7"/>
      <c r="U926" s="7"/>
      <c r="V926" s="7"/>
      <c r="Z926" s="7"/>
      <c r="AA926" s="7"/>
      <c r="AE926" s="7"/>
      <c r="AF926" s="7"/>
      <c r="AJ926" s="7"/>
      <c r="AK926" s="7"/>
      <c r="AO926" s="7"/>
      <c r="AP926" s="7"/>
    </row>
    <row r="927" spans="5:42">
      <c r="E927" s="7"/>
      <c r="F927" s="7"/>
      <c r="J927" s="7"/>
      <c r="K927" s="7"/>
      <c r="U927" s="7"/>
      <c r="V927" s="7"/>
      <c r="Z927" s="7"/>
      <c r="AA927" s="7"/>
      <c r="AE927" s="7"/>
      <c r="AF927" s="7"/>
      <c r="AJ927" s="7"/>
      <c r="AK927" s="7"/>
      <c r="AO927" s="7"/>
      <c r="AP927" s="7"/>
    </row>
    <row r="928" spans="5:42">
      <c r="E928" s="7"/>
      <c r="F928" s="7"/>
      <c r="J928" s="7"/>
      <c r="K928" s="7"/>
      <c r="U928" s="7"/>
      <c r="V928" s="7"/>
      <c r="Z928" s="7"/>
      <c r="AA928" s="7"/>
      <c r="AE928" s="7"/>
      <c r="AF928" s="7"/>
      <c r="AJ928" s="7"/>
      <c r="AK928" s="7"/>
      <c r="AO928" s="7"/>
      <c r="AP928" s="7"/>
    </row>
    <row r="929" spans="5:42">
      <c r="E929" s="7"/>
      <c r="F929" s="7"/>
      <c r="J929" s="7"/>
      <c r="K929" s="7"/>
      <c r="U929" s="7"/>
      <c r="V929" s="7"/>
      <c r="Z929" s="7"/>
      <c r="AA929" s="7"/>
      <c r="AE929" s="7"/>
      <c r="AF929" s="7"/>
      <c r="AJ929" s="7"/>
      <c r="AK929" s="7"/>
      <c r="AO929" s="7"/>
      <c r="AP929" s="7"/>
    </row>
    <row r="930" spans="5:42">
      <c r="E930" s="7"/>
      <c r="F930" s="7"/>
      <c r="J930" s="7"/>
      <c r="K930" s="7"/>
      <c r="U930" s="7"/>
      <c r="V930" s="7"/>
      <c r="Z930" s="7"/>
      <c r="AA930" s="7"/>
      <c r="AE930" s="7"/>
      <c r="AF930" s="7"/>
      <c r="AJ930" s="7"/>
      <c r="AK930" s="7"/>
      <c r="AO930" s="7"/>
      <c r="AP930" s="7"/>
    </row>
    <row r="931" spans="5:42">
      <c r="E931" s="7"/>
      <c r="F931" s="7"/>
      <c r="J931" s="7"/>
      <c r="K931" s="7"/>
      <c r="U931" s="7"/>
      <c r="V931" s="7"/>
      <c r="Z931" s="7"/>
      <c r="AA931" s="7"/>
      <c r="AE931" s="7"/>
      <c r="AF931" s="7"/>
      <c r="AJ931" s="7"/>
      <c r="AK931" s="7"/>
      <c r="AO931" s="7"/>
      <c r="AP931" s="7"/>
    </row>
    <row r="932" spans="5:42">
      <c r="E932" s="7"/>
      <c r="F932" s="7"/>
      <c r="J932" s="7"/>
      <c r="K932" s="7"/>
      <c r="U932" s="7"/>
      <c r="V932" s="7"/>
      <c r="Z932" s="7"/>
      <c r="AA932" s="7"/>
      <c r="AE932" s="7"/>
      <c r="AF932" s="7"/>
      <c r="AJ932" s="7"/>
      <c r="AK932" s="7"/>
      <c r="AO932" s="7"/>
      <c r="AP932" s="7"/>
    </row>
    <row r="933" spans="5:42">
      <c r="E933" s="7"/>
      <c r="F933" s="7"/>
      <c r="J933" s="7"/>
      <c r="K933" s="7"/>
      <c r="U933" s="7"/>
      <c r="V933" s="7"/>
      <c r="Z933" s="7"/>
      <c r="AA933" s="7"/>
      <c r="AE933" s="7"/>
      <c r="AF933" s="7"/>
      <c r="AJ933" s="7"/>
      <c r="AK933" s="7"/>
      <c r="AO933" s="7"/>
      <c r="AP933" s="7"/>
    </row>
    <row r="934" spans="5:42">
      <c r="E934" s="7"/>
      <c r="F934" s="7"/>
      <c r="J934" s="7"/>
      <c r="K934" s="7"/>
      <c r="U934" s="7"/>
      <c r="V934" s="7"/>
      <c r="Z934" s="7"/>
      <c r="AA934" s="7"/>
      <c r="AE934" s="7"/>
      <c r="AF934" s="7"/>
      <c r="AJ934" s="7"/>
      <c r="AK934" s="7"/>
      <c r="AO934" s="7"/>
      <c r="AP934" s="7"/>
    </row>
    <row r="935" spans="5:42">
      <c r="E935" s="7"/>
      <c r="F935" s="7"/>
      <c r="J935" s="7"/>
      <c r="K935" s="7"/>
      <c r="U935" s="7"/>
      <c r="V935" s="7"/>
      <c r="Z935" s="7"/>
      <c r="AA935" s="7"/>
      <c r="AE935" s="7"/>
      <c r="AF935" s="7"/>
      <c r="AJ935" s="7"/>
      <c r="AK935" s="7"/>
      <c r="AO935" s="7"/>
      <c r="AP935" s="7"/>
    </row>
    <row r="936" spans="5:42">
      <c r="E936" s="7"/>
      <c r="F936" s="7"/>
      <c r="J936" s="7"/>
      <c r="K936" s="7"/>
      <c r="U936" s="7"/>
      <c r="V936" s="7"/>
      <c r="Z936" s="7"/>
      <c r="AA936" s="7"/>
      <c r="AE936" s="7"/>
      <c r="AF936" s="7"/>
      <c r="AJ936" s="7"/>
      <c r="AK936" s="7"/>
      <c r="AO936" s="7"/>
      <c r="AP936" s="7"/>
    </row>
    <row r="937" spans="5:42">
      <c r="E937" s="7"/>
      <c r="F937" s="7"/>
      <c r="J937" s="7"/>
      <c r="K937" s="7"/>
      <c r="U937" s="7"/>
      <c r="V937" s="7"/>
      <c r="Z937" s="7"/>
      <c r="AA937" s="7"/>
      <c r="AE937" s="7"/>
      <c r="AF937" s="7"/>
      <c r="AJ937" s="7"/>
      <c r="AK937" s="7"/>
      <c r="AO937" s="7"/>
      <c r="AP937" s="7"/>
    </row>
    <row r="938" spans="5:42">
      <c r="E938" s="7"/>
      <c r="F938" s="7"/>
      <c r="J938" s="7"/>
      <c r="K938" s="7"/>
      <c r="U938" s="7"/>
      <c r="V938" s="7"/>
      <c r="Z938" s="7"/>
      <c r="AA938" s="7"/>
      <c r="AE938" s="7"/>
      <c r="AF938" s="7"/>
      <c r="AJ938" s="7"/>
      <c r="AK938" s="7"/>
      <c r="AO938" s="7"/>
      <c r="AP938" s="7"/>
    </row>
    <row r="939" spans="5:42">
      <c r="E939" s="7"/>
      <c r="F939" s="7"/>
      <c r="J939" s="7"/>
      <c r="K939" s="7"/>
      <c r="U939" s="7"/>
      <c r="V939" s="7"/>
      <c r="Z939" s="7"/>
      <c r="AA939" s="7"/>
      <c r="AE939" s="7"/>
      <c r="AF939" s="7"/>
      <c r="AJ939" s="7"/>
      <c r="AK939" s="7"/>
      <c r="AO939" s="7"/>
      <c r="AP939" s="7"/>
    </row>
    <row r="940" spans="5:42">
      <c r="E940" s="7"/>
      <c r="F940" s="7"/>
      <c r="J940" s="7"/>
      <c r="K940" s="7"/>
      <c r="U940" s="7"/>
      <c r="V940" s="7"/>
      <c r="Z940" s="7"/>
      <c r="AA940" s="7"/>
      <c r="AE940" s="7"/>
      <c r="AF940" s="7"/>
      <c r="AJ940" s="7"/>
      <c r="AK940" s="7"/>
      <c r="AO940" s="7"/>
      <c r="AP940" s="7"/>
    </row>
    <row r="941" spans="5:42">
      <c r="E941" s="7"/>
      <c r="F941" s="7"/>
      <c r="J941" s="7"/>
      <c r="K941" s="7"/>
      <c r="U941" s="7"/>
      <c r="V941" s="7"/>
      <c r="Z941" s="7"/>
      <c r="AA941" s="7"/>
      <c r="AE941" s="7"/>
      <c r="AF941" s="7"/>
      <c r="AJ941" s="7"/>
      <c r="AK941" s="7"/>
      <c r="AO941" s="7"/>
      <c r="AP941" s="7"/>
    </row>
    <row r="942" spans="5:42">
      <c r="E942" s="7"/>
      <c r="F942" s="7"/>
      <c r="J942" s="7"/>
      <c r="K942" s="7"/>
      <c r="U942" s="7"/>
      <c r="V942" s="7"/>
      <c r="Z942" s="7"/>
      <c r="AA942" s="7"/>
      <c r="AE942" s="7"/>
      <c r="AF942" s="7"/>
      <c r="AJ942" s="7"/>
      <c r="AK942" s="7"/>
      <c r="AO942" s="7"/>
      <c r="AP942" s="7"/>
    </row>
    <row r="943" spans="5:42">
      <c r="E943" s="7"/>
      <c r="F943" s="7"/>
      <c r="J943" s="7"/>
      <c r="K943" s="7"/>
      <c r="U943" s="7"/>
      <c r="V943" s="7"/>
      <c r="Z943" s="7"/>
      <c r="AA943" s="7"/>
      <c r="AE943" s="7"/>
      <c r="AF943" s="7"/>
      <c r="AJ943" s="7"/>
      <c r="AK943" s="7"/>
      <c r="AO943" s="7"/>
      <c r="AP943" s="7"/>
    </row>
    <row r="944" spans="5:42">
      <c r="E944" s="7"/>
      <c r="F944" s="7"/>
      <c r="J944" s="7"/>
      <c r="K944" s="7"/>
      <c r="U944" s="7"/>
      <c r="V944" s="7"/>
      <c r="Z944" s="7"/>
      <c r="AA944" s="7"/>
      <c r="AE944" s="7"/>
      <c r="AF944" s="7"/>
      <c r="AJ944" s="7"/>
      <c r="AK944" s="7"/>
      <c r="AO944" s="7"/>
      <c r="AP944" s="7"/>
    </row>
    <row r="945" spans="5:42">
      <c r="E945" s="7"/>
      <c r="F945" s="7"/>
      <c r="J945" s="7"/>
      <c r="K945" s="7"/>
      <c r="U945" s="7"/>
      <c r="V945" s="7"/>
      <c r="Z945" s="7"/>
      <c r="AA945" s="7"/>
      <c r="AE945" s="7"/>
      <c r="AF945" s="7"/>
      <c r="AJ945" s="7"/>
      <c r="AK945" s="7"/>
      <c r="AO945" s="7"/>
      <c r="AP945" s="7"/>
    </row>
    <row r="946" spans="5:42">
      <c r="E946" s="7"/>
      <c r="F946" s="7"/>
      <c r="J946" s="7"/>
      <c r="K946" s="7"/>
      <c r="U946" s="7"/>
      <c r="V946" s="7"/>
      <c r="Z946" s="7"/>
      <c r="AA946" s="7"/>
      <c r="AE946" s="7"/>
      <c r="AF946" s="7"/>
      <c r="AJ946" s="7"/>
      <c r="AK946" s="7"/>
      <c r="AO946" s="7"/>
      <c r="AP946" s="7"/>
    </row>
    <row r="947" spans="5:42">
      <c r="E947" s="7"/>
      <c r="F947" s="7"/>
      <c r="J947" s="7"/>
      <c r="K947" s="7"/>
      <c r="U947" s="7"/>
      <c r="V947" s="7"/>
      <c r="Z947" s="7"/>
      <c r="AA947" s="7"/>
      <c r="AE947" s="7"/>
      <c r="AF947" s="7"/>
      <c r="AJ947" s="7"/>
      <c r="AK947" s="7"/>
      <c r="AO947" s="7"/>
      <c r="AP947" s="7"/>
    </row>
    <row r="948" spans="5:42">
      <c r="E948" s="7"/>
      <c r="F948" s="7"/>
      <c r="J948" s="7"/>
      <c r="K948" s="7"/>
      <c r="U948" s="7"/>
      <c r="V948" s="7"/>
      <c r="Z948" s="7"/>
      <c r="AA948" s="7"/>
      <c r="AE948" s="7"/>
      <c r="AF948" s="7"/>
      <c r="AJ948" s="7"/>
      <c r="AK948" s="7"/>
      <c r="AO948" s="7"/>
      <c r="AP948" s="7"/>
    </row>
    <row r="949" spans="5:42">
      <c r="E949" s="7"/>
      <c r="F949" s="7"/>
      <c r="J949" s="7"/>
      <c r="K949" s="7"/>
      <c r="U949" s="7"/>
      <c r="V949" s="7"/>
      <c r="Z949" s="7"/>
      <c r="AA949" s="7"/>
      <c r="AE949" s="7"/>
      <c r="AF949" s="7"/>
      <c r="AJ949" s="7"/>
      <c r="AK949" s="7"/>
      <c r="AO949" s="7"/>
      <c r="AP949" s="7"/>
    </row>
    <row r="950" spans="5:42">
      <c r="E950" s="7"/>
      <c r="F950" s="7"/>
      <c r="J950" s="7"/>
      <c r="K950" s="7"/>
      <c r="U950" s="7"/>
      <c r="V950" s="7"/>
      <c r="Z950" s="7"/>
      <c r="AA950" s="7"/>
      <c r="AE950" s="7"/>
      <c r="AF950" s="7"/>
      <c r="AJ950" s="7"/>
      <c r="AK950" s="7"/>
      <c r="AO950" s="7"/>
      <c r="AP950" s="7"/>
    </row>
    <row r="951" spans="5:42">
      <c r="E951" s="7"/>
      <c r="F951" s="7"/>
      <c r="J951" s="7"/>
      <c r="K951" s="7"/>
      <c r="U951" s="7"/>
      <c r="V951" s="7"/>
      <c r="Z951" s="7"/>
      <c r="AA951" s="7"/>
      <c r="AE951" s="7"/>
      <c r="AF951" s="7"/>
      <c r="AJ951" s="7"/>
      <c r="AK951" s="7"/>
      <c r="AO951" s="7"/>
      <c r="AP951" s="7"/>
    </row>
    <row r="952" spans="5:42">
      <c r="E952" s="7"/>
      <c r="F952" s="7"/>
      <c r="J952" s="7"/>
      <c r="K952" s="7"/>
      <c r="U952" s="7"/>
      <c r="V952" s="7"/>
      <c r="Z952" s="7"/>
      <c r="AA952" s="7"/>
      <c r="AE952" s="7"/>
      <c r="AF952" s="7"/>
      <c r="AJ952" s="7"/>
      <c r="AK952" s="7"/>
      <c r="AO952" s="7"/>
      <c r="AP952" s="7"/>
    </row>
    <row r="953" spans="5:42">
      <c r="E953" s="7"/>
      <c r="F953" s="7"/>
      <c r="J953" s="7"/>
      <c r="K953" s="7"/>
      <c r="U953" s="7"/>
      <c r="V953" s="7"/>
      <c r="Z953" s="7"/>
      <c r="AA953" s="7"/>
      <c r="AE953" s="7"/>
      <c r="AF953" s="7"/>
      <c r="AJ953" s="7"/>
      <c r="AK953" s="7"/>
      <c r="AO953" s="7"/>
      <c r="AP953" s="7"/>
    </row>
    <row r="954" spans="5:42">
      <c r="E954" s="7"/>
      <c r="F954" s="7"/>
      <c r="J954" s="7"/>
      <c r="K954" s="7"/>
      <c r="U954" s="7"/>
      <c r="V954" s="7"/>
      <c r="Z954" s="7"/>
      <c r="AA954" s="7"/>
      <c r="AE954" s="7"/>
      <c r="AF954" s="7"/>
      <c r="AJ954" s="7"/>
      <c r="AK954" s="7"/>
      <c r="AO954" s="7"/>
      <c r="AP954" s="7"/>
    </row>
    <row r="955" spans="5:42">
      <c r="E955" s="7"/>
      <c r="F955" s="7"/>
      <c r="J955" s="7"/>
      <c r="K955" s="7"/>
      <c r="U955" s="7"/>
      <c r="V955" s="7"/>
      <c r="Z955" s="7"/>
      <c r="AA955" s="7"/>
      <c r="AE955" s="7"/>
      <c r="AF955" s="7"/>
      <c r="AJ955" s="7"/>
      <c r="AK955" s="7"/>
      <c r="AO955" s="7"/>
      <c r="AP955" s="7"/>
    </row>
    <row r="956" spans="5:42">
      <c r="E956" s="7"/>
      <c r="F956" s="7"/>
      <c r="J956" s="7"/>
      <c r="K956" s="7"/>
      <c r="U956" s="7"/>
      <c r="V956" s="7"/>
      <c r="Z956" s="7"/>
      <c r="AA956" s="7"/>
      <c r="AE956" s="7"/>
      <c r="AF956" s="7"/>
      <c r="AJ956" s="7"/>
      <c r="AK956" s="7"/>
      <c r="AO956" s="7"/>
      <c r="AP956" s="7"/>
    </row>
    <row r="957" spans="5:42">
      <c r="E957" s="7"/>
      <c r="F957" s="7"/>
      <c r="J957" s="7"/>
      <c r="K957" s="7"/>
      <c r="U957" s="7"/>
      <c r="V957" s="7"/>
      <c r="Z957" s="7"/>
      <c r="AA957" s="7"/>
      <c r="AE957" s="7"/>
      <c r="AF957" s="7"/>
      <c r="AJ957" s="7"/>
      <c r="AK957" s="7"/>
      <c r="AO957" s="7"/>
      <c r="AP957" s="7"/>
    </row>
    <row r="958" spans="5:42">
      <c r="E958" s="7"/>
      <c r="F958" s="7"/>
      <c r="J958" s="7"/>
      <c r="K958" s="7"/>
      <c r="U958" s="7"/>
      <c r="V958" s="7"/>
      <c r="Z958" s="7"/>
      <c r="AA958" s="7"/>
      <c r="AE958" s="7"/>
      <c r="AF958" s="7"/>
      <c r="AJ958" s="7"/>
      <c r="AK958" s="7"/>
      <c r="AO958" s="7"/>
      <c r="AP958" s="7"/>
    </row>
    <row r="959" spans="5:42">
      <c r="E959" s="7"/>
      <c r="F959" s="7"/>
      <c r="J959" s="7"/>
      <c r="K959" s="7"/>
      <c r="U959" s="7"/>
      <c r="V959" s="7"/>
      <c r="Z959" s="7"/>
      <c r="AA959" s="7"/>
      <c r="AE959" s="7"/>
      <c r="AF959" s="7"/>
      <c r="AJ959" s="7"/>
      <c r="AK959" s="7"/>
      <c r="AO959" s="7"/>
      <c r="AP959" s="7"/>
    </row>
    <row r="960" spans="5:42">
      <c r="E960" s="7"/>
      <c r="F960" s="7"/>
      <c r="J960" s="7"/>
      <c r="K960" s="7"/>
      <c r="U960" s="7"/>
      <c r="V960" s="7"/>
      <c r="Z960" s="7"/>
      <c r="AA960" s="7"/>
      <c r="AE960" s="7"/>
      <c r="AF960" s="7"/>
      <c r="AJ960" s="7"/>
      <c r="AK960" s="7"/>
      <c r="AO960" s="7"/>
      <c r="AP960" s="7"/>
    </row>
    <row r="961" spans="5:42">
      <c r="E961" s="7"/>
      <c r="F961" s="7"/>
      <c r="J961" s="7"/>
      <c r="K961" s="7"/>
      <c r="U961" s="7"/>
      <c r="V961" s="7"/>
      <c r="Z961" s="7"/>
      <c r="AA961" s="7"/>
      <c r="AE961" s="7"/>
      <c r="AF961" s="7"/>
      <c r="AJ961" s="7"/>
      <c r="AK961" s="7"/>
      <c r="AO961" s="7"/>
      <c r="AP961" s="7"/>
    </row>
    <row r="962" spans="5:42">
      <c r="E962" s="7"/>
      <c r="F962" s="7"/>
      <c r="J962" s="7"/>
      <c r="K962" s="7"/>
      <c r="U962" s="7"/>
      <c r="V962" s="7"/>
      <c r="Z962" s="7"/>
      <c r="AA962" s="7"/>
      <c r="AE962" s="7"/>
      <c r="AF962" s="7"/>
      <c r="AJ962" s="7"/>
      <c r="AK962" s="7"/>
      <c r="AO962" s="7"/>
      <c r="AP962" s="7"/>
    </row>
    <row r="963" spans="5:42">
      <c r="E963" s="7"/>
      <c r="F963" s="7"/>
      <c r="J963" s="7"/>
      <c r="K963" s="7"/>
      <c r="U963" s="7"/>
      <c r="V963" s="7"/>
      <c r="Z963" s="7"/>
      <c r="AA963" s="7"/>
      <c r="AE963" s="7"/>
      <c r="AF963" s="7"/>
      <c r="AJ963" s="7"/>
      <c r="AK963" s="7"/>
      <c r="AO963" s="7"/>
      <c r="AP963" s="7"/>
    </row>
    <row r="964" spans="5:42">
      <c r="E964" s="7"/>
      <c r="F964" s="7"/>
      <c r="J964" s="7"/>
      <c r="K964" s="7"/>
      <c r="U964" s="7"/>
      <c r="V964" s="7"/>
      <c r="Z964" s="7"/>
      <c r="AA964" s="7"/>
      <c r="AE964" s="7"/>
      <c r="AF964" s="7"/>
      <c r="AJ964" s="7"/>
      <c r="AK964" s="7"/>
      <c r="AO964" s="7"/>
      <c r="AP964" s="7"/>
    </row>
    <row r="965" spans="5:42">
      <c r="E965" s="7"/>
      <c r="F965" s="7"/>
      <c r="J965" s="7"/>
      <c r="K965" s="7"/>
      <c r="U965" s="7"/>
      <c r="V965" s="7"/>
      <c r="Z965" s="7"/>
      <c r="AA965" s="7"/>
      <c r="AE965" s="7"/>
      <c r="AF965" s="7"/>
      <c r="AJ965" s="7"/>
      <c r="AK965" s="7"/>
      <c r="AO965" s="7"/>
      <c r="AP965" s="7"/>
    </row>
    <row r="966" spans="5:42">
      <c r="E966" s="7"/>
      <c r="F966" s="7"/>
      <c r="J966" s="7"/>
      <c r="K966" s="7"/>
      <c r="U966" s="7"/>
      <c r="V966" s="7"/>
      <c r="Z966" s="7"/>
      <c r="AA966" s="7"/>
      <c r="AE966" s="7"/>
      <c r="AF966" s="7"/>
      <c r="AJ966" s="7"/>
      <c r="AK966" s="7"/>
      <c r="AO966" s="7"/>
      <c r="AP966" s="7"/>
    </row>
    <row r="967" spans="5:42">
      <c r="E967" s="7"/>
      <c r="F967" s="7"/>
      <c r="J967" s="7"/>
      <c r="K967" s="7"/>
      <c r="U967" s="7"/>
      <c r="V967" s="7"/>
      <c r="Z967" s="7"/>
      <c r="AA967" s="7"/>
      <c r="AE967" s="7"/>
      <c r="AF967" s="7"/>
      <c r="AJ967" s="7"/>
      <c r="AK967" s="7"/>
      <c r="AO967" s="7"/>
      <c r="AP967" s="7"/>
    </row>
    <row r="968" spans="5:42">
      <c r="E968" s="7"/>
      <c r="F968" s="7"/>
      <c r="J968" s="7"/>
      <c r="K968" s="7"/>
      <c r="U968" s="7"/>
      <c r="V968" s="7"/>
      <c r="Z968" s="7"/>
      <c r="AA968" s="7"/>
      <c r="AE968" s="7"/>
      <c r="AF968" s="7"/>
      <c r="AJ968" s="7"/>
      <c r="AK968" s="7"/>
      <c r="AO968" s="7"/>
      <c r="AP968" s="7"/>
    </row>
    <row r="969" spans="5:42">
      <c r="E969" s="7"/>
      <c r="F969" s="7"/>
      <c r="J969" s="7"/>
      <c r="K969" s="7"/>
      <c r="U969" s="7"/>
      <c r="V969" s="7"/>
      <c r="Z969" s="7"/>
      <c r="AA969" s="7"/>
      <c r="AE969" s="7"/>
      <c r="AF969" s="7"/>
      <c r="AJ969" s="7"/>
      <c r="AK969" s="7"/>
      <c r="AO969" s="7"/>
      <c r="AP969" s="7"/>
    </row>
    <row r="970" spans="5:42">
      <c r="E970" s="7"/>
      <c r="F970" s="7"/>
      <c r="J970" s="7"/>
      <c r="K970" s="7"/>
      <c r="U970" s="7"/>
      <c r="V970" s="7"/>
      <c r="Z970" s="7"/>
      <c r="AA970" s="7"/>
      <c r="AE970" s="7"/>
      <c r="AF970" s="7"/>
      <c r="AJ970" s="7"/>
      <c r="AK970" s="7"/>
      <c r="AO970" s="7"/>
      <c r="AP970" s="7"/>
    </row>
    <row r="971" spans="5:42">
      <c r="E971" s="7"/>
      <c r="F971" s="7"/>
      <c r="J971" s="7"/>
      <c r="K971" s="7"/>
      <c r="U971" s="7"/>
      <c r="V971" s="7"/>
      <c r="Z971" s="7"/>
      <c r="AA971" s="7"/>
      <c r="AE971" s="7"/>
      <c r="AF971" s="7"/>
      <c r="AJ971" s="7"/>
      <c r="AK971" s="7"/>
      <c r="AO971" s="7"/>
      <c r="AP971" s="7"/>
    </row>
    <row r="972" spans="5:42">
      <c r="E972" s="7"/>
      <c r="F972" s="7"/>
      <c r="J972" s="7"/>
      <c r="K972" s="7"/>
      <c r="U972" s="7"/>
      <c r="V972" s="7"/>
      <c r="Z972" s="7"/>
      <c r="AA972" s="7"/>
      <c r="AE972" s="7"/>
      <c r="AF972" s="7"/>
      <c r="AJ972" s="7"/>
      <c r="AK972" s="7"/>
      <c r="AO972" s="7"/>
      <c r="AP972" s="7"/>
    </row>
    <row r="973" spans="5:42">
      <c r="E973" s="7"/>
      <c r="F973" s="7"/>
      <c r="J973" s="7"/>
      <c r="K973" s="7"/>
      <c r="U973" s="7"/>
      <c r="V973" s="7"/>
      <c r="Z973" s="7"/>
      <c r="AA973" s="7"/>
      <c r="AE973" s="7"/>
      <c r="AF973" s="7"/>
      <c r="AJ973" s="7"/>
      <c r="AK973" s="7"/>
      <c r="AO973" s="7"/>
      <c r="AP973" s="7"/>
    </row>
    <row r="974" spans="5:42">
      <c r="E974" s="7"/>
      <c r="F974" s="7"/>
      <c r="J974" s="7"/>
      <c r="K974" s="7"/>
      <c r="U974" s="7"/>
      <c r="V974" s="7"/>
      <c r="Z974" s="7"/>
      <c r="AA974" s="7"/>
      <c r="AE974" s="7"/>
      <c r="AF974" s="7"/>
      <c r="AJ974" s="7"/>
      <c r="AK974" s="7"/>
      <c r="AO974" s="7"/>
      <c r="AP974" s="7"/>
    </row>
    <row r="975" spans="5:42">
      <c r="E975" s="7"/>
      <c r="F975" s="7"/>
      <c r="J975" s="7"/>
      <c r="K975" s="7"/>
      <c r="U975" s="7"/>
      <c r="V975" s="7"/>
      <c r="Z975" s="7"/>
      <c r="AA975" s="7"/>
      <c r="AE975" s="7"/>
      <c r="AF975" s="7"/>
      <c r="AJ975" s="7"/>
      <c r="AK975" s="7"/>
      <c r="AO975" s="7"/>
      <c r="AP975" s="7"/>
    </row>
    <row r="976" spans="5:42">
      <c r="E976" s="7"/>
      <c r="F976" s="7"/>
      <c r="J976" s="7"/>
      <c r="K976" s="7"/>
      <c r="U976" s="7"/>
      <c r="V976" s="7"/>
      <c r="Z976" s="7"/>
      <c r="AA976" s="7"/>
      <c r="AE976" s="7"/>
      <c r="AF976" s="7"/>
      <c r="AJ976" s="7"/>
      <c r="AK976" s="7"/>
      <c r="AO976" s="7"/>
      <c r="AP976" s="7"/>
    </row>
    <row r="977" spans="5:42">
      <c r="E977" s="7"/>
      <c r="F977" s="7"/>
      <c r="J977" s="7"/>
      <c r="K977" s="7"/>
      <c r="U977" s="7"/>
      <c r="V977" s="7"/>
      <c r="Z977" s="7"/>
      <c r="AA977" s="7"/>
      <c r="AE977" s="7"/>
      <c r="AF977" s="7"/>
      <c r="AJ977" s="7"/>
      <c r="AK977" s="7"/>
      <c r="AO977" s="7"/>
      <c r="AP977" s="7"/>
    </row>
    <row r="978" spans="5:42">
      <c r="E978" s="7"/>
      <c r="F978" s="7"/>
      <c r="J978" s="7"/>
      <c r="K978" s="7"/>
      <c r="U978" s="7"/>
      <c r="V978" s="7"/>
      <c r="Z978" s="7"/>
      <c r="AA978" s="7"/>
      <c r="AE978" s="7"/>
      <c r="AF978" s="7"/>
      <c r="AJ978" s="7"/>
      <c r="AK978" s="7"/>
      <c r="AO978" s="7"/>
      <c r="AP978" s="7"/>
    </row>
    <row r="979" spans="5:42">
      <c r="E979" s="7"/>
      <c r="F979" s="7"/>
      <c r="J979" s="7"/>
      <c r="K979" s="7"/>
      <c r="U979" s="7"/>
      <c r="V979" s="7"/>
      <c r="Z979" s="7"/>
      <c r="AA979" s="7"/>
      <c r="AE979" s="7"/>
      <c r="AF979" s="7"/>
      <c r="AJ979" s="7"/>
      <c r="AK979" s="7"/>
      <c r="AO979" s="7"/>
      <c r="AP979" s="7"/>
    </row>
    <row r="980" spans="5:42">
      <c r="E980" s="7"/>
      <c r="F980" s="7"/>
      <c r="J980" s="7"/>
      <c r="K980" s="7"/>
      <c r="U980" s="7"/>
      <c r="V980" s="7"/>
      <c r="Z980" s="7"/>
      <c r="AA980" s="7"/>
      <c r="AE980" s="7"/>
      <c r="AF980" s="7"/>
      <c r="AJ980" s="7"/>
      <c r="AK980" s="7"/>
      <c r="AO980" s="7"/>
      <c r="AP980" s="7"/>
    </row>
    <row r="981" spans="5:42">
      <c r="E981" s="7"/>
      <c r="F981" s="7"/>
      <c r="J981" s="7"/>
      <c r="K981" s="7"/>
      <c r="U981" s="7"/>
      <c r="V981" s="7"/>
      <c r="Z981" s="7"/>
      <c r="AA981" s="7"/>
      <c r="AE981" s="7"/>
      <c r="AF981" s="7"/>
      <c r="AJ981" s="7"/>
      <c r="AK981" s="7"/>
      <c r="AO981" s="7"/>
      <c r="AP981" s="7"/>
    </row>
    <row r="982" spans="5:42">
      <c r="E982" s="7"/>
      <c r="F982" s="7"/>
      <c r="J982" s="7"/>
      <c r="K982" s="7"/>
      <c r="U982" s="7"/>
      <c r="V982" s="7"/>
      <c r="Z982" s="7"/>
      <c r="AA982" s="7"/>
      <c r="AE982" s="7"/>
      <c r="AF982" s="7"/>
      <c r="AJ982" s="7"/>
      <c r="AK982" s="7"/>
      <c r="AO982" s="7"/>
      <c r="AP982" s="7"/>
    </row>
    <row r="983" spans="5:42">
      <c r="E983" s="7"/>
      <c r="F983" s="7"/>
      <c r="J983" s="7"/>
      <c r="K983" s="7"/>
      <c r="U983" s="7"/>
      <c r="V983" s="7"/>
      <c r="Z983" s="7"/>
      <c r="AA983" s="7"/>
      <c r="AE983" s="7"/>
      <c r="AF983" s="7"/>
      <c r="AJ983" s="7"/>
      <c r="AK983" s="7"/>
      <c r="AO983" s="7"/>
      <c r="AP983" s="7"/>
    </row>
    <row r="984" spans="5:42">
      <c r="E984" s="7"/>
      <c r="F984" s="7"/>
      <c r="J984" s="7"/>
      <c r="K984" s="7"/>
      <c r="U984" s="7"/>
      <c r="V984" s="7"/>
      <c r="Z984" s="7"/>
      <c r="AA984" s="7"/>
      <c r="AE984" s="7"/>
      <c r="AF984" s="7"/>
      <c r="AJ984" s="7"/>
      <c r="AK984" s="7"/>
      <c r="AO984" s="7"/>
      <c r="AP984" s="7"/>
    </row>
    <row r="985" spans="5:42">
      <c r="E985" s="7"/>
      <c r="F985" s="7"/>
      <c r="J985" s="7"/>
      <c r="K985" s="7"/>
      <c r="U985" s="7"/>
      <c r="V985" s="7"/>
      <c r="Z985" s="7"/>
      <c r="AA985" s="7"/>
      <c r="AE985" s="7"/>
      <c r="AF985" s="7"/>
      <c r="AJ985" s="7"/>
      <c r="AK985" s="7"/>
      <c r="AO985" s="7"/>
      <c r="AP985" s="7"/>
    </row>
    <row r="986" spans="5:42">
      <c r="E986" s="7"/>
      <c r="F986" s="7"/>
      <c r="J986" s="7"/>
      <c r="K986" s="7"/>
      <c r="U986" s="7"/>
      <c r="V986" s="7"/>
      <c r="Z986" s="7"/>
      <c r="AA986" s="7"/>
      <c r="AE986" s="7"/>
      <c r="AF986" s="7"/>
      <c r="AJ986" s="7"/>
      <c r="AK986" s="7"/>
      <c r="AO986" s="7"/>
      <c r="AP986" s="7"/>
    </row>
    <row r="987" spans="5:42">
      <c r="E987" s="7"/>
      <c r="F987" s="7"/>
      <c r="J987" s="7"/>
      <c r="K987" s="7"/>
      <c r="U987" s="7"/>
      <c r="V987" s="7"/>
      <c r="Z987" s="7"/>
      <c r="AA987" s="7"/>
      <c r="AE987" s="7"/>
      <c r="AF987" s="7"/>
      <c r="AJ987" s="7"/>
      <c r="AK987" s="7"/>
      <c r="AO987" s="7"/>
      <c r="AP987" s="7"/>
    </row>
    <row r="988" spans="5:42">
      <c r="E988" s="7"/>
      <c r="F988" s="7"/>
      <c r="J988" s="7"/>
      <c r="K988" s="7"/>
      <c r="U988" s="7"/>
      <c r="V988" s="7"/>
      <c r="Z988" s="7"/>
      <c r="AA988" s="7"/>
      <c r="AE988" s="7"/>
      <c r="AF988" s="7"/>
      <c r="AJ988" s="7"/>
      <c r="AK988" s="7"/>
      <c r="AO988" s="7"/>
      <c r="AP988" s="7"/>
    </row>
    <row r="989" spans="5:42">
      <c r="E989" s="7"/>
      <c r="F989" s="7"/>
      <c r="J989" s="7"/>
      <c r="K989" s="7"/>
      <c r="U989" s="7"/>
      <c r="V989" s="7"/>
      <c r="Z989" s="7"/>
      <c r="AA989" s="7"/>
      <c r="AE989" s="7"/>
      <c r="AF989" s="7"/>
      <c r="AJ989" s="7"/>
      <c r="AK989" s="7"/>
      <c r="AO989" s="7"/>
      <c r="AP989" s="7"/>
    </row>
    <row r="990" spans="5:42">
      <c r="E990" s="7"/>
      <c r="F990" s="7"/>
      <c r="J990" s="7"/>
      <c r="K990" s="7"/>
      <c r="U990" s="7"/>
      <c r="V990" s="7"/>
      <c r="Z990" s="7"/>
      <c r="AA990" s="7"/>
      <c r="AE990" s="7"/>
      <c r="AF990" s="7"/>
      <c r="AJ990" s="7"/>
      <c r="AK990" s="7"/>
      <c r="AO990" s="7"/>
      <c r="AP990" s="7"/>
    </row>
    <row r="991" spans="5:42">
      <c r="E991" s="7"/>
      <c r="F991" s="7"/>
      <c r="J991" s="7"/>
      <c r="K991" s="7"/>
      <c r="U991" s="7"/>
      <c r="V991" s="7"/>
      <c r="Z991" s="7"/>
      <c r="AA991" s="7"/>
      <c r="AE991" s="7"/>
      <c r="AF991" s="7"/>
      <c r="AJ991" s="7"/>
      <c r="AK991" s="7"/>
      <c r="AO991" s="7"/>
      <c r="AP991" s="7"/>
    </row>
    <row r="992" spans="5:42">
      <c r="E992" s="7"/>
      <c r="F992" s="7"/>
      <c r="J992" s="7"/>
      <c r="K992" s="7"/>
      <c r="U992" s="7"/>
      <c r="V992" s="7"/>
      <c r="Z992" s="7"/>
      <c r="AA992" s="7"/>
      <c r="AE992" s="7"/>
      <c r="AF992" s="7"/>
      <c r="AJ992" s="7"/>
      <c r="AK992" s="7"/>
      <c r="AO992" s="7"/>
      <c r="AP992" s="7"/>
    </row>
    <row r="993" spans="5:42">
      <c r="E993" s="7"/>
      <c r="F993" s="7"/>
      <c r="J993" s="7"/>
      <c r="K993" s="7"/>
      <c r="U993" s="7"/>
      <c r="V993" s="7"/>
      <c r="Z993" s="7"/>
      <c r="AA993" s="7"/>
      <c r="AE993" s="7"/>
      <c r="AF993" s="7"/>
      <c r="AJ993" s="7"/>
      <c r="AK993" s="7"/>
      <c r="AO993" s="7"/>
      <c r="AP993" s="7"/>
    </row>
    <row r="994" spans="5:42">
      <c r="E994" s="7"/>
      <c r="F994" s="7"/>
      <c r="J994" s="7"/>
      <c r="K994" s="7"/>
      <c r="U994" s="7"/>
      <c r="V994" s="7"/>
      <c r="Z994" s="7"/>
      <c r="AA994" s="7"/>
      <c r="AE994" s="7"/>
      <c r="AF994" s="7"/>
      <c r="AJ994" s="7"/>
      <c r="AK994" s="7"/>
      <c r="AO994" s="7"/>
      <c r="AP994" s="7"/>
    </row>
    <row r="995" spans="5:42">
      <c r="E995" s="7"/>
      <c r="F995" s="7"/>
      <c r="J995" s="7"/>
      <c r="K995" s="7"/>
      <c r="U995" s="7"/>
      <c r="V995" s="7"/>
      <c r="Z995" s="7"/>
      <c r="AA995" s="7"/>
      <c r="AE995" s="7"/>
      <c r="AF995" s="7"/>
      <c r="AJ995" s="7"/>
      <c r="AK995" s="7"/>
      <c r="AO995" s="7"/>
      <c r="AP995" s="7"/>
    </row>
    <row r="996" spans="5:42">
      <c r="E996" s="7"/>
      <c r="F996" s="7"/>
      <c r="J996" s="7"/>
      <c r="K996" s="7"/>
      <c r="U996" s="7"/>
      <c r="V996" s="7"/>
      <c r="Z996" s="7"/>
      <c r="AA996" s="7"/>
      <c r="AE996" s="7"/>
      <c r="AF996" s="7"/>
      <c r="AJ996" s="7"/>
      <c r="AK996" s="7"/>
      <c r="AO996" s="7"/>
      <c r="AP996" s="7"/>
    </row>
    <row r="997" spans="5:42">
      <c r="E997" s="7"/>
      <c r="F997" s="7"/>
      <c r="J997" s="7"/>
      <c r="K997" s="7"/>
      <c r="U997" s="7"/>
      <c r="V997" s="7"/>
      <c r="Z997" s="7"/>
      <c r="AA997" s="7"/>
      <c r="AE997" s="7"/>
      <c r="AF997" s="7"/>
      <c r="AJ997" s="7"/>
      <c r="AK997" s="7"/>
      <c r="AO997" s="7"/>
      <c r="AP997" s="7"/>
    </row>
    <row r="998" spans="5:42">
      <c r="E998" s="7"/>
      <c r="F998" s="7"/>
      <c r="J998" s="7"/>
      <c r="K998" s="7"/>
      <c r="U998" s="7"/>
      <c r="V998" s="7"/>
      <c r="Z998" s="7"/>
      <c r="AA998" s="7"/>
      <c r="AE998" s="7"/>
      <c r="AF998" s="7"/>
      <c r="AJ998" s="7"/>
      <c r="AK998" s="7"/>
      <c r="AO998" s="7"/>
      <c r="AP998" s="7"/>
    </row>
    <row r="999" spans="5:42">
      <c r="E999" s="7"/>
      <c r="F999" s="7"/>
      <c r="J999" s="7"/>
      <c r="K999" s="7"/>
      <c r="U999" s="7"/>
      <c r="V999" s="7"/>
      <c r="Z999" s="7"/>
      <c r="AA999" s="7"/>
      <c r="AE999" s="7"/>
      <c r="AF999" s="7"/>
      <c r="AJ999" s="7"/>
      <c r="AK999" s="7"/>
      <c r="AO999" s="7"/>
      <c r="AP999" s="7"/>
    </row>
    <row r="1000" spans="5:42">
      <c r="E1000" s="7"/>
      <c r="F1000" s="7"/>
      <c r="J1000" s="7"/>
      <c r="K1000" s="7"/>
      <c r="U1000" s="7"/>
      <c r="V1000" s="7"/>
      <c r="Z1000" s="7"/>
      <c r="AA1000" s="7"/>
      <c r="AE1000" s="7"/>
      <c r="AF1000" s="7"/>
      <c r="AJ1000" s="7"/>
      <c r="AK1000" s="7"/>
      <c r="AO1000" s="7"/>
      <c r="AP1000" s="7"/>
    </row>
    <row r="1001" spans="5:42">
      <c r="E1001" s="7"/>
      <c r="F1001" s="7"/>
      <c r="J1001" s="7"/>
      <c r="K1001" s="7"/>
      <c r="U1001" s="7"/>
      <c r="V1001" s="7"/>
      <c r="Z1001" s="7"/>
      <c r="AA1001" s="7"/>
      <c r="AE1001" s="7"/>
      <c r="AF1001" s="7"/>
      <c r="AJ1001" s="7"/>
      <c r="AK1001" s="7"/>
      <c r="AO1001" s="7"/>
      <c r="AP1001" s="7"/>
    </row>
    <row r="1002" spans="5:42">
      <c r="E1002" s="7"/>
      <c r="F1002" s="7"/>
      <c r="J1002" s="7"/>
      <c r="K1002" s="7"/>
      <c r="U1002" s="7"/>
      <c r="V1002" s="7"/>
      <c r="Z1002" s="7"/>
      <c r="AA1002" s="7"/>
      <c r="AE1002" s="7"/>
      <c r="AF1002" s="7"/>
      <c r="AJ1002" s="7"/>
      <c r="AK1002" s="7"/>
      <c r="AO1002" s="7"/>
      <c r="AP1002" s="7"/>
    </row>
    <row r="1003" spans="5:42">
      <c r="E1003" s="7"/>
      <c r="F1003" s="7"/>
      <c r="J1003" s="7"/>
      <c r="K1003" s="7"/>
      <c r="U1003" s="7"/>
      <c r="V1003" s="7"/>
      <c r="Z1003" s="7"/>
      <c r="AA1003" s="7"/>
      <c r="AE1003" s="7"/>
      <c r="AF1003" s="7"/>
      <c r="AJ1003" s="7"/>
      <c r="AK1003" s="7"/>
      <c r="AO1003" s="7"/>
      <c r="AP1003" s="7"/>
    </row>
    <row r="1004" spans="5:42">
      <c r="E1004" s="7"/>
      <c r="F1004" s="7"/>
      <c r="J1004" s="7"/>
      <c r="K1004" s="7"/>
      <c r="U1004" s="7"/>
      <c r="V1004" s="7"/>
      <c r="Z1004" s="7"/>
      <c r="AA1004" s="7"/>
      <c r="AE1004" s="7"/>
      <c r="AF1004" s="7"/>
      <c r="AJ1004" s="7"/>
      <c r="AK1004" s="7"/>
      <c r="AO1004" s="7"/>
      <c r="AP1004" s="7"/>
    </row>
    <row r="1005" spans="5:42">
      <c r="E1005" s="7"/>
      <c r="F1005" s="7"/>
      <c r="J1005" s="7"/>
      <c r="K1005" s="7"/>
      <c r="U1005" s="7"/>
      <c r="V1005" s="7"/>
      <c r="Z1005" s="7"/>
      <c r="AA1005" s="7"/>
      <c r="AE1005" s="7"/>
      <c r="AF1005" s="7"/>
      <c r="AJ1005" s="7"/>
      <c r="AK1005" s="7"/>
      <c r="AO1005" s="7"/>
      <c r="AP1005" s="7"/>
    </row>
    <row r="1006" spans="5:42">
      <c r="E1006" s="7"/>
      <c r="F1006" s="7"/>
      <c r="J1006" s="7"/>
      <c r="K1006" s="7"/>
      <c r="U1006" s="7"/>
      <c r="V1006" s="7"/>
      <c r="Z1006" s="7"/>
      <c r="AA1006" s="7"/>
      <c r="AE1006" s="7"/>
      <c r="AF1006" s="7"/>
      <c r="AJ1006" s="7"/>
      <c r="AK1006" s="7"/>
      <c r="AO1006" s="7"/>
      <c r="AP1006" s="7"/>
    </row>
    <row r="1007" spans="5:42">
      <c r="E1007" s="7"/>
      <c r="F1007" s="7"/>
      <c r="J1007" s="7"/>
      <c r="K1007" s="7"/>
      <c r="U1007" s="7"/>
      <c r="V1007" s="7"/>
      <c r="Z1007" s="7"/>
      <c r="AA1007" s="7"/>
      <c r="AE1007" s="7"/>
      <c r="AF1007" s="7"/>
      <c r="AJ1007" s="7"/>
      <c r="AK1007" s="7"/>
      <c r="AO1007" s="7"/>
      <c r="AP1007" s="7"/>
    </row>
    <row r="1008" spans="5:42">
      <c r="E1008" s="7"/>
      <c r="F1008" s="7"/>
      <c r="J1008" s="7"/>
      <c r="K1008" s="7"/>
      <c r="U1008" s="7"/>
      <c r="V1008" s="7"/>
      <c r="Z1008" s="7"/>
      <c r="AA1008" s="7"/>
      <c r="AE1008" s="7"/>
      <c r="AF1008" s="7"/>
      <c r="AJ1008" s="7"/>
      <c r="AK1008" s="7"/>
      <c r="AO1008" s="7"/>
      <c r="AP1008" s="7"/>
    </row>
    <row r="1009" spans="5:42">
      <c r="E1009" s="7"/>
      <c r="F1009" s="7"/>
      <c r="J1009" s="7"/>
      <c r="K1009" s="7"/>
      <c r="U1009" s="7"/>
      <c r="V1009" s="7"/>
      <c r="Z1009" s="7"/>
      <c r="AA1009" s="7"/>
      <c r="AE1009" s="7"/>
      <c r="AF1009" s="7"/>
      <c r="AJ1009" s="7"/>
      <c r="AK1009" s="7"/>
      <c r="AO1009" s="7"/>
      <c r="AP1009" s="7"/>
    </row>
    <row r="1010" spans="5:42">
      <c r="E1010" s="7"/>
      <c r="F1010" s="7"/>
      <c r="J1010" s="7"/>
      <c r="K1010" s="7"/>
      <c r="U1010" s="7"/>
      <c r="V1010" s="7"/>
      <c r="Z1010" s="7"/>
      <c r="AA1010" s="7"/>
      <c r="AE1010" s="7"/>
      <c r="AF1010" s="7"/>
      <c r="AJ1010" s="7"/>
      <c r="AK1010" s="7"/>
      <c r="AO1010" s="7"/>
      <c r="AP1010" s="7"/>
    </row>
    <row r="1011" spans="5:42">
      <c r="E1011" s="7"/>
      <c r="F1011" s="7"/>
      <c r="J1011" s="7"/>
      <c r="K1011" s="7"/>
      <c r="U1011" s="7"/>
      <c r="V1011" s="7"/>
      <c r="Z1011" s="7"/>
      <c r="AA1011" s="7"/>
      <c r="AE1011" s="7"/>
      <c r="AF1011" s="7"/>
      <c r="AJ1011" s="7"/>
      <c r="AK1011" s="7"/>
      <c r="AO1011" s="7"/>
      <c r="AP1011" s="7"/>
    </row>
    <row r="1012" spans="5:42">
      <c r="E1012" s="7"/>
      <c r="F1012" s="7"/>
      <c r="J1012" s="7"/>
      <c r="K1012" s="7"/>
      <c r="U1012" s="7"/>
      <c r="V1012" s="7"/>
      <c r="Z1012" s="7"/>
      <c r="AA1012" s="7"/>
      <c r="AE1012" s="7"/>
      <c r="AF1012" s="7"/>
      <c r="AJ1012" s="7"/>
      <c r="AK1012" s="7"/>
      <c r="AO1012" s="7"/>
      <c r="AP1012" s="7"/>
    </row>
    <row r="1013" spans="5:42">
      <c r="E1013" s="7"/>
      <c r="F1013" s="7"/>
      <c r="J1013" s="7"/>
      <c r="K1013" s="7"/>
      <c r="U1013" s="7"/>
      <c r="V1013" s="7"/>
      <c r="Z1013" s="7"/>
      <c r="AA1013" s="7"/>
      <c r="AE1013" s="7"/>
      <c r="AF1013" s="7"/>
      <c r="AJ1013" s="7"/>
      <c r="AK1013" s="7"/>
      <c r="AO1013" s="7"/>
      <c r="AP1013" s="7"/>
    </row>
    <row r="1014" spans="5:42">
      <c r="E1014" s="7"/>
      <c r="F1014" s="7"/>
      <c r="J1014" s="7"/>
      <c r="K1014" s="7"/>
      <c r="U1014" s="7"/>
      <c r="V1014" s="7"/>
      <c r="Z1014" s="7"/>
      <c r="AA1014" s="7"/>
      <c r="AE1014" s="7"/>
      <c r="AF1014" s="7"/>
      <c r="AJ1014" s="7"/>
      <c r="AK1014" s="7"/>
      <c r="AO1014" s="7"/>
      <c r="AP1014" s="7"/>
    </row>
    <row r="1015" spans="5:42">
      <c r="E1015" s="7"/>
      <c r="F1015" s="7"/>
      <c r="J1015" s="7"/>
      <c r="K1015" s="7"/>
      <c r="U1015" s="7"/>
      <c r="V1015" s="7"/>
      <c r="Z1015" s="7"/>
      <c r="AA1015" s="7"/>
      <c r="AE1015" s="7"/>
      <c r="AF1015" s="7"/>
      <c r="AJ1015" s="7"/>
      <c r="AK1015" s="7"/>
      <c r="AO1015" s="7"/>
      <c r="AP1015" s="7"/>
    </row>
    <row r="1016" spans="5:42">
      <c r="E1016" s="7"/>
      <c r="F1016" s="7"/>
      <c r="J1016" s="7"/>
      <c r="K1016" s="7"/>
      <c r="U1016" s="7"/>
      <c r="V1016" s="7"/>
      <c r="Z1016" s="7"/>
      <c r="AA1016" s="7"/>
      <c r="AE1016" s="7"/>
      <c r="AF1016" s="7"/>
      <c r="AJ1016" s="7"/>
      <c r="AK1016" s="7"/>
      <c r="AO1016" s="7"/>
      <c r="AP1016" s="7"/>
    </row>
    <row r="1017" spans="5:42">
      <c r="E1017" s="7"/>
      <c r="F1017" s="7"/>
      <c r="J1017" s="7"/>
      <c r="K1017" s="7"/>
      <c r="U1017" s="7"/>
      <c r="V1017" s="7"/>
      <c r="Z1017" s="7"/>
      <c r="AA1017" s="7"/>
      <c r="AE1017" s="7"/>
      <c r="AF1017" s="7"/>
      <c r="AJ1017" s="7"/>
      <c r="AK1017" s="7"/>
      <c r="AO1017" s="7"/>
      <c r="AP1017" s="7"/>
    </row>
    <row r="1018" spans="5:42">
      <c r="E1018" s="7"/>
      <c r="F1018" s="7"/>
      <c r="J1018" s="7"/>
      <c r="K1018" s="7"/>
      <c r="U1018" s="7"/>
      <c r="V1018" s="7"/>
      <c r="Z1018" s="7"/>
      <c r="AA1018" s="7"/>
      <c r="AE1018" s="7"/>
      <c r="AF1018" s="7"/>
      <c r="AJ1018" s="7"/>
      <c r="AK1018" s="7"/>
      <c r="AO1018" s="7"/>
      <c r="AP1018" s="7"/>
    </row>
    <row r="1019" spans="5:42">
      <c r="E1019" s="7"/>
      <c r="F1019" s="7"/>
      <c r="J1019" s="7"/>
      <c r="K1019" s="7"/>
      <c r="U1019" s="7"/>
      <c r="V1019" s="7"/>
      <c r="Z1019" s="7"/>
      <c r="AA1019" s="7"/>
      <c r="AE1019" s="7"/>
      <c r="AF1019" s="7"/>
      <c r="AJ1019" s="7"/>
      <c r="AK1019" s="7"/>
      <c r="AO1019" s="7"/>
      <c r="AP1019" s="7"/>
    </row>
    <row r="1020" spans="5:42">
      <c r="E1020" s="7"/>
      <c r="F1020" s="7"/>
      <c r="J1020" s="7"/>
      <c r="K1020" s="7"/>
      <c r="U1020" s="7"/>
      <c r="V1020" s="7"/>
      <c r="Z1020" s="7"/>
      <c r="AA1020" s="7"/>
      <c r="AE1020" s="7"/>
      <c r="AF1020" s="7"/>
      <c r="AJ1020" s="7"/>
      <c r="AK1020" s="7"/>
      <c r="AO1020" s="7"/>
      <c r="AP1020" s="7"/>
    </row>
    <row r="1021" spans="5:42">
      <c r="E1021" s="7"/>
      <c r="F1021" s="7"/>
      <c r="J1021" s="7"/>
      <c r="K1021" s="7"/>
      <c r="U1021" s="7"/>
      <c r="V1021" s="7"/>
      <c r="Z1021" s="7"/>
      <c r="AA1021" s="7"/>
      <c r="AE1021" s="7"/>
      <c r="AF1021" s="7"/>
      <c r="AJ1021" s="7"/>
      <c r="AK1021" s="7"/>
      <c r="AO1021" s="7"/>
      <c r="AP1021" s="7"/>
    </row>
    <row r="1022" spans="5:42">
      <c r="E1022" s="7"/>
      <c r="F1022" s="7"/>
      <c r="J1022" s="7"/>
      <c r="K1022" s="7"/>
      <c r="U1022" s="7"/>
      <c r="V1022" s="7"/>
      <c r="Z1022" s="7"/>
      <c r="AA1022" s="7"/>
      <c r="AE1022" s="7"/>
      <c r="AF1022" s="7"/>
      <c r="AJ1022" s="7"/>
      <c r="AK1022" s="7"/>
      <c r="AO1022" s="7"/>
      <c r="AP1022" s="7"/>
    </row>
    <row r="1023" spans="5:42">
      <c r="E1023" s="7"/>
      <c r="F1023" s="7"/>
      <c r="J1023" s="7"/>
      <c r="K1023" s="7"/>
      <c r="U1023" s="7"/>
      <c r="V1023" s="7"/>
      <c r="Z1023" s="7"/>
      <c r="AA1023" s="7"/>
      <c r="AE1023" s="7"/>
      <c r="AF1023" s="7"/>
      <c r="AJ1023" s="7"/>
      <c r="AK1023" s="7"/>
      <c r="AO1023" s="7"/>
      <c r="AP1023" s="7"/>
    </row>
    <row r="1024" spans="5:42">
      <c r="E1024" s="7"/>
      <c r="F1024" s="7"/>
      <c r="J1024" s="7"/>
      <c r="K1024" s="7"/>
      <c r="U1024" s="7"/>
      <c r="V1024" s="7"/>
      <c r="Z1024" s="7"/>
      <c r="AA1024" s="7"/>
      <c r="AE1024" s="7"/>
      <c r="AF1024" s="7"/>
      <c r="AJ1024" s="7"/>
      <c r="AK1024" s="7"/>
      <c r="AO1024" s="7"/>
      <c r="AP1024" s="7"/>
    </row>
    <row r="1025" spans="5:42">
      <c r="E1025" s="7"/>
      <c r="F1025" s="7"/>
      <c r="J1025" s="7"/>
      <c r="K1025" s="7"/>
      <c r="U1025" s="7"/>
      <c r="V1025" s="7"/>
      <c r="Z1025" s="7"/>
      <c r="AA1025" s="7"/>
      <c r="AE1025" s="7"/>
      <c r="AF1025" s="7"/>
      <c r="AJ1025" s="7"/>
      <c r="AK1025" s="7"/>
      <c r="AO1025" s="7"/>
      <c r="AP1025" s="7"/>
    </row>
  </sheetData>
  <mergeCells count="68">
    <mergeCell ref="D9:H9"/>
    <mergeCell ref="E11:G11"/>
    <mergeCell ref="E13:G13"/>
    <mergeCell ref="J13:L13"/>
    <mergeCell ref="B11:B15"/>
    <mergeCell ref="E12:G12"/>
    <mergeCell ref="J11:L11"/>
    <mergeCell ref="J12:L12"/>
    <mergeCell ref="D14:D15"/>
    <mergeCell ref="E14:G15"/>
    <mergeCell ref="I14:I15"/>
    <mergeCell ref="J14:L15"/>
    <mergeCell ref="I16:L17"/>
    <mergeCell ref="I18:L18"/>
    <mergeCell ref="I19:I20"/>
    <mergeCell ref="B16:B17"/>
    <mergeCell ref="D16:G17"/>
    <mergeCell ref="K21:L21"/>
    <mergeCell ref="K22:L22"/>
    <mergeCell ref="B19:B20"/>
    <mergeCell ref="D19:D20"/>
    <mergeCell ref="D18:G18"/>
    <mergeCell ref="D25:D26"/>
    <mergeCell ref="F24:G24"/>
    <mergeCell ref="D23:G23"/>
    <mergeCell ref="F21:G21"/>
    <mergeCell ref="F22:G22"/>
    <mergeCell ref="F32:G32"/>
    <mergeCell ref="D30:D31"/>
    <mergeCell ref="D29:G29"/>
    <mergeCell ref="F27:G27"/>
    <mergeCell ref="F28:G28"/>
    <mergeCell ref="F39:G39"/>
    <mergeCell ref="D38:G38"/>
    <mergeCell ref="I38:L38"/>
    <mergeCell ref="K39:L39"/>
    <mergeCell ref="D33:D34"/>
    <mergeCell ref="F44:G44"/>
    <mergeCell ref="K44:L44"/>
    <mergeCell ref="B42:B43"/>
    <mergeCell ref="D42:D43"/>
    <mergeCell ref="B40:B41"/>
    <mergeCell ref="D40:D41"/>
    <mergeCell ref="I40:I41"/>
    <mergeCell ref="I42:I43"/>
    <mergeCell ref="F47:G47"/>
    <mergeCell ref="K47:L47"/>
    <mergeCell ref="K48:L48"/>
    <mergeCell ref="D46:G46"/>
    <mergeCell ref="F45:G45"/>
    <mergeCell ref="K45:L45"/>
    <mergeCell ref="I46:L46"/>
    <mergeCell ref="A54:G58"/>
    <mergeCell ref="I23:L23"/>
    <mergeCell ref="K24:L24"/>
    <mergeCell ref="I25:I26"/>
    <mergeCell ref="K27:L27"/>
    <mergeCell ref="K28:L28"/>
    <mergeCell ref="I29:L29"/>
    <mergeCell ref="I30:I31"/>
    <mergeCell ref="K32:L32"/>
    <mergeCell ref="I33:I34"/>
    <mergeCell ref="B50:B51"/>
    <mergeCell ref="D50:G51"/>
    <mergeCell ref="D49:G49"/>
    <mergeCell ref="I49:L49"/>
    <mergeCell ref="I50:L51"/>
    <mergeCell ref="F48:G48"/>
  </mergeCells>
  <conditionalFormatting sqref="B30">
    <cfRule type="colorScale" priority="77">
      <colorScale>
        <cfvo type="min"/>
        <cfvo type="percentile" val="50"/>
        <cfvo type="max"/>
        <color rgb="FFF8696B"/>
        <color rgb="FFFFEB84"/>
        <color rgb="FF63BE7B"/>
      </colorScale>
    </cfRule>
  </conditionalFormatting>
  <conditionalFormatting sqref="B28">
    <cfRule type="colorScale" priority="76">
      <colorScale>
        <cfvo type="min"/>
        <cfvo type="percentile" val="50"/>
        <cfvo type="max"/>
        <color rgb="FFF8696B"/>
        <color rgb="FFFFEB84"/>
        <color rgb="FF63BE7B"/>
      </colorScale>
    </cfRule>
  </conditionalFormatting>
  <conditionalFormatting sqref="B27">
    <cfRule type="colorScale" priority="75">
      <colorScale>
        <cfvo type="min"/>
        <cfvo type="percentile" val="50"/>
        <cfvo type="max"/>
        <color rgb="FFF8696B"/>
        <color rgb="FFFFEB84"/>
        <color rgb="FF63BE7B"/>
      </colorScale>
    </cfRule>
  </conditionalFormatting>
  <conditionalFormatting sqref="D46">
    <cfRule type="colorScale" priority="74">
      <colorScale>
        <cfvo type="min"/>
        <cfvo type="percentile" val="50"/>
        <cfvo type="max"/>
        <color rgb="FFF8696B"/>
        <color rgb="FFFFEB84"/>
        <color rgb="FF63BE7B"/>
      </colorScale>
    </cfRule>
  </conditionalFormatting>
  <conditionalFormatting sqref="B32:B33 B21:B22 B19 B42 B44:B45 B35:B37 B24:B25 B39:B40 B47:B48">
    <cfRule type="colorScale" priority="79">
      <colorScale>
        <cfvo type="min"/>
        <cfvo type="percentile" val="50"/>
        <cfvo type="max"/>
        <color rgb="FFF8696B"/>
        <color rgb="FFFFEB84"/>
        <color rgb="FF63BE7B"/>
      </colorScale>
    </cfRule>
  </conditionalFormatting>
  <conditionalFormatting sqref="D38">
    <cfRule type="colorScale" priority="73">
      <colorScale>
        <cfvo type="min"/>
        <cfvo type="percentile" val="50"/>
        <cfvo type="max"/>
        <color rgb="FFF8696B"/>
        <color rgb="FFFFEB84"/>
        <color rgb="FF63BE7B"/>
      </colorScale>
    </cfRule>
  </conditionalFormatting>
  <conditionalFormatting sqref="D29">
    <cfRule type="colorScale" priority="72">
      <colorScale>
        <cfvo type="min"/>
        <cfvo type="percentile" val="50"/>
        <cfvo type="max"/>
        <color rgb="FFF8696B"/>
        <color rgb="FFFFEB84"/>
        <color rgb="FF63BE7B"/>
      </colorScale>
    </cfRule>
  </conditionalFormatting>
  <conditionalFormatting sqref="D23">
    <cfRule type="colorScale" priority="71">
      <colorScale>
        <cfvo type="min"/>
        <cfvo type="percentile" val="50"/>
        <cfvo type="max"/>
        <color rgb="FFF8696B"/>
        <color rgb="FFFFEB84"/>
        <color rgb="FF63BE7B"/>
      </colorScale>
    </cfRule>
  </conditionalFormatting>
  <conditionalFormatting sqref="D18">
    <cfRule type="colorScale" priority="70">
      <colorScale>
        <cfvo type="min"/>
        <cfvo type="percentile" val="50"/>
        <cfvo type="max"/>
        <color rgb="FFF8696B"/>
        <color rgb="FFFFEB84"/>
        <color rgb="FF63BE7B"/>
      </colorScale>
    </cfRule>
  </conditionalFormatting>
  <conditionalFormatting sqref="B50">
    <cfRule type="colorScale" priority="34">
      <colorScale>
        <cfvo type="min"/>
        <cfvo type="percentile" val="50"/>
        <cfvo type="max"/>
        <color rgb="FFF8696B"/>
        <color rgb="FFFFEB84"/>
        <color rgb="FF63BE7B"/>
      </colorScale>
    </cfRule>
  </conditionalFormatting>
  <conditionalFormatting sqref="B16">
    <cfRule type="colorScale" priority="33">
      <colorScale>
        <cfvo type="min"/>
        <cfvo type="percentile" val="50"/>
        <cfvo type="max"/>
        <color rgb="FFF8696B"/>
        <color rgb="FFFFEB84"/>
        <color rgb="FF63BE7B"/>
      </colorScale>
    </cfRule>
  </conditionalFormatting>
  <conditionalFormatting sqref="B26">
    <cfRule type="colorScale" priority="32">
      <colorScale>
        <cfvo type="min"/>
        <cfvo type="percentile" val="50"/>
        <cfvo type="max"/>
        <color rgb="FFF8696B"/>
        <color rgb="FFFFEB84"/>
        <color rgb="FF63BE7B"/>
      </colorScale>
    </cfRule>
  </conditionalFormatting>
  <conditionalFormatting sqref="B34">
    <cfRule type="colorScale" priority="31">
      <colorScale>
        <cfvo type="min"/>
        <cfvo type="percentile" val="50"/>
        <cfvo type="max"/>
        <color rgb="FFF8696B"/>
        <color rgb="FFFFEB84"/>
        <color rgb="FF63BE7B"/>
      </colorScale>
    </cfRule>
  </conditionalFormatting>
  <conditionalFormatting sqref="I46">
    <cfRule type="colorScale" priority="5">
      <colorScale>
        <cfvo type="min"/>
        <cfvo type="percentile" val="50"/>
        <cfvo type="max"/>
        <color rgb="FFF8696B"/>
        <color rgb="FFFFEB84"/>
        <color rgb="FF63BE7B"/>
      </colorScale>
    </cfRule>
  </conditionalFormatting>
  <conditionalFormatting sqref="I38">
    <cfRule type="colorScale" priority="4">
      <colorScale>
        <cfvo type="min"/>
        <cfvo type="percentile" val="50"/>
        <cfvo type="max"/>
        <color rgb="FFF8696B"/>
        <color rgb="FFFFEB84"/>
        <color rgb="FF63BE7B"/>
      </colorScale>
    </cfRule>
  </conditionalFormatting>
  <conditionalFormatting sqref="I29">
    <cfRule type="colorScale" priority="3">
      <colorScale>
        <cfvo type="min"/>
        <cfvo type="percentile" val="50"/>
        <cfvo type="max"/>
        <color rgb="FFF8696B"/>
        <color rgb="FFFFEB84"/>
        <color rgb="FF63BE7B"/>
      </colorScale>
    </cfRule>
  </conditionalFormatting>
  <conditionalFormatting sqref="I23">
    <cfRule type="colorScale" priority="2">
      <colorScale>
        <cfvo type="min"/>
        <cfvo type="percentile" val="50"/>
        <cfvo type="max"/>
        <color rgb="FFF8696B"/>
        <color rgb="FFFFEB84"/>
        <color rgb="FF63BE7B"/>
      </colorScale>
    </cfRule>
  </conditionalFormatting>
  <conditionalFormatting sqref="I18">
    <cfRule type="colorScale" priority="1">
      <colorScale>
        <cfvo type="min"/>
        <cfvo type="percentile" val="50"/>
        <cfvo type="max"/>
        <color rgb="FFF8696B"/>
        <color rgb="FFFFEB84"/>
        <color rgb="FF63BE7B"/>
      </colorScale>
    </cfRule>
  </conditionalFormatting>
  <dataValidations count="3">
    <dataValidation type="list" allowBlank="1" showInputMessage="1" showErrorMessage="1" sqref="F47:G48 K47:L48">
      <formula1>"Y,N"</formula1>
    </dataValidation>
    <dataValidation type="list" allowBlank="1" showInputMessage="1" showErrorMessage="1" prompt="Error - Please Enter Ethier a 10 or a 0_x000d_(No Number Inbetween)" sqref="D19:D22 D30:D37 D24:D28 D47:D48 D39:D45 I19:I22 I30:I37 I24:I28 I47:I48 I39:I45">
      <formula1>"0,10"</formula1>
    </dataValidation>
    <dataValidation type="list" allowBlank="1" showInputMessage="1" showErrorMessage="1" sqref="F21:G21 K21:L21">
      <formula1>"Standard,Over"</formula1>
    </dataValidation>
  </dataValidations>
  <pageMargins left="0.7" right="0.7" top="0.75" bottom="0.75" header="0.3" footer="0.3"/>
  <pageSetup paperSize="0" orientation="portrait" horizontalDpi="0" verticalDpi="0" copie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7"/>
  <sheetViews>
    <sheetView showGridLines="0" topLeftCell="A25" zoomScale="70" zoomScaleNormal="70" workbookViewId="0">
      <pane xSplit="8" topLeftCell="I1" activePane="topRight" state="frozen"/>
      <selection pane="topRight" activeCell="K19" sqref="K19"/>
    </sheetView>
  </sheetViews>
  <sheetFormatPr baseColWidth="10" defaultColWidth="12.44140625" defaultRowHeight="14.4"/>
  <cols>
    <col min="1" max="1" width="6.88671875" style="2" customWidth="1"/>
    <col min="2" max="2" width="33.5546875" style="2" customWidth="1"/>
    <col min="3" max="3" width="22.5546875" style="2" customWidth="1"/>
    <col min="4" max="4" width="16.88671875" style="2" customWidth="1"/>
    <col min="5" max="5" width="8.44140625" style="2" customWidth="1"/>
    <col min="6" max="6" width="9.6640625" style="2" customWidth="1"/>
    <col min="7" max="7" width="10.21875" style="2" customWidth="1"/>
    <col min="8" max="8" width="25.33203125" style="11" customWidth="1"/>
    <col min="9" max="9" width="5.77734375" style="2" customWidth="1"/>
    <col min="10" max="10" width="25.33203125" style="2" customWidth="1"/>
    <col min="11" max="11" width="21.88671875" style="2" customWidth="1"/>
    <col min="12" max="12" width="18.44140625" style="2" customWidth="1"/>
    <col min="13" max="13" width="10.44140625" style="2" customWidth="1"/>
    <col min="14" max="16" width="12" style="2" hidden="1" customWidth="1"/>
    <col min="17" max="17" width="2.88671875" style="2" hidden="1" customWidth="1"/>
    <col min="18" max="21" width="9.5546875" style="2" customWidth="1"/>
    <col min="22" max="27" width="14.88671875" style="2" customWidth="1"/>
    <col min="28" max="16384" width="12.44140625" style="2"/>
  </cols>
  <sheetData>
    <row r="1" spans="1:21" customFormat="1" ht="21">
      <c r="A1" s="228"/>
      <c r="B1" s="228"/>
      <c r="C1" s="228"/>
      <c r="D1" s="228"/>
      <c r="E1" s="228"/>
      <c r="F1" s="228"/>
      <c r="G1" s="228"/>
      <c r="H1" s="228"/>
      <c r="I1" s="228"/>
      <c r="J1" s="228"/>
      <c r="K1" s="228"/>
      <c r="L1" s="228"/>
      <c r="M1" s="228"/>
      <c r="N1" s="228"/>
    </row>
    <row r="2" spans="1:21" customFormat="1" ht="21" customHeight="1">
      <c r="A2" s="229"/>
      <c r="B2" s="229"/>
      <c r="C2" s="229"/>
      <c r="D2" s="229"/>
      <c r="E2" s="229"/>
      <c r="F2" s="229"/>
      <c r="G2" s="229"/>
      <c r="H2" s="229"/>
      <c r="I2" s="229"/>
      <c r="J2" s="229"/>
      <c r="K2" s="229"/>
      <c r="L2" s="229"/>
      <c r="M2" s="229"/>
      <c r="N2" s="229"/>
    </row>
    <row r="3" spans="1:21" customFormat="1" ht="14.4" customHeight="1">
      <c r="A3" s="229"/>
      <c r="B3" s="229"/>
      <c r="C3" s="229"/>
      <c r="D3" s="229"/>
      <c r="E3" s="229"/>
      <c r="F3" s="229"/>
      <c r="G3" s="229"/>
      <c r="H3" s="229"/>
      <c r="I3" s="229"/>
      <c r="J3" s="229"/>
      <c r="K3" s="229"/>
      <c r="L3" s="229"/>
      <c r="M3" s="229"/>
      <c r="N3" s="229"/>
    </row>
    <row r="4" spans="1:21" customFormat="1" ht="14.4" customHeight="1">
      <c r="A4" s="229"/>
      <c r="B4" s="229"/>
      <c r="C4" s="229"/>
      <c r="D4" s="229"/>
      <c r="E4" s="229"/>
      <c r="F4" s="229"/>
      <c r="G4" s="229"/>
      <c r="H4" s="229"/>
      <c r="I4" s="229"/>
      <c r="J4" s="229"/>
      <c r="K4" s="229"/>
      <c r="L4" s="229"/>
      <c r="M4" s="229"/>
      <c r="N4" s="229"/>
    </row>
    <row r="5" spans="1:21" customFormat="1" ht="14.4" customHeight="1">
      <c r="A5" s="229"/>
      <c r="B5" s="229"/>
      <c r="C5" s="229"/>
      <c r="D5" s="229"/>
      <c r="E5" s="229"/>
      <c r="F5" s="229"/>
      <c r="G5" s="229"/>
      <c r="H5" s="229"/>
      <c r="I5" s="229"/>
      <c r="J5" s="229"/>
      <c r="K5" s="229"/>
      <c r="L5" s="229"/>
      <c r="M5" s="229"/>
      <c r="N5" s="229"/>
    </row>
    <row r="6" spans="1:21" customFormat="1" ht="14.4" customHeight="1">
      <c r="A6" s="229"/>
      <c r="B6" s="229"/>
      <c r="C6" s="229"/>
      <c r="D6" s="229"/>
      <c r="E6" s="229"/>
      <c r="F6" s="229"/>
      <c r="G6" s="229"/>
      <c r="H6" s="229"/>
      <c r="I6" s="229"/>
      <c r="J6" s="229"/>
      <c r="K6" s="229"/>
      <c r="L6" s="229"/>
      <c r="M6" s="229"/>
      <c r="N6" s="229"/>
    </row>
    <row r="7" spans="1:21" customFormat="1" ht="14.4" customHeight="1">
      <c r="A7" s="229"/>
      <c r="B7" s="229"/>
      <c r="C7" s="229"/>
      <c r="D7" s="229"/>
      <c r="E7" s="229"/>
      <c r="F7" s="229"/>
      <c r="G7" s="229"/>
      <c r="H7" s="229"/>
      <c r="I7" s="229"/>
      <c r="J7" s="229"/>
      <c r="K7" s="229"/>
      <c r="L7" s="229"/>
      <c r="M7" s="229"/>
      <c r="N7" s="229"/>
    </row>
    <row r="8" spans="1:21" customFormat="1" ht="14.4" customHeight="1">
      <c r="A8" s="229"/>
      <c r="B8" s="229"/>
      <c r="C8" s="229"/>
      <c r="D8" s="229"/>
      <c r="E8" s="229"/>
      <c r="F8" s="229"/>
      <c r="G8" s="229"/>
      <c r="H8" s="229"/>
      <c r="I8" s="229"/>
      <c r="J8" s="229"/>
      <c r="K8" s="229"/>
      <c r="L8" s="229"/>
      <c r="M8" s="229"/>
      <c r="N8" s="229"/>
    </row>
    <row r="9" spans="1:21" customFormat="1" ht="21.6" thickBot="1">
      <c r="A9" s="232" t="str">
        <f>HYPERLINK("https://fennex.agency/","Visite Fennex Agency")</f>
        <v>Visite Fennex Agency</v>
      </c>
      <c r="B9" s="232"/>
      <c r="C9" s="232"/>
      <c r="D9" s="232"/>
      <c r="E9" s="232"/>
      <c r="F9" s="232"/>
      <c r="G9" s="232"/>
      <c r="H9" s="232" t="str">
        <f>HYPERLINK("https://blog.fennex.agency/","Visite Fennex Blog")</f>
        <v>Visite Fennex Blog</v>
      </c>
      <c r="I9" s="232"/>
      <c r="J9" s="232"/>
      <c r="K9" s="232"/>
      <c r="L9" s="232"/>
      <c r="M9" s="232"/>
      <c r="N9" s="232"/>
    </row>
    <row r="10" spans="1:21" ht="33" customHeight="1" thickTop="1" thickBot="1">
      <c r="A10" s="8"/>
      <c r="B10" s="193"/>
      <c r="C10" s="193"/>
      <c r="D10" s="193"/>
      <c r="E10" s="193"/>
      <c r="F10" s="193"/>
      <c r="G10" s="193"/>
      <c r="H10" s="194"/>
      <c r="I10" s="9"/>
      <c r="J10" s="48" t="s">
        <v>13</v>
      </c>
      <c r="K10" s="317"/>
      <c r="L10" s="318"/>
      <c r="S10" s="10"/>
      <c r="T10" s="10"/>
      <c r="U10" s="10"/>
    </row>
    <row r="11" spans="1:21" ht="25.95" customHeight="1" thickBot="1">
      <c r="B11" s="195"/>
      <c r="C11" s="195"/>
      <c r="D11" s="195"/>
      <c r="E11" s="195"/>
      <c r="F11" s="195"/>
      <c r="G11" s="195"/>
      <c r="H11" s="196"/>
      <c r="J11" s="49" t="s">
        <v>14</v>
      </c>
      <c r="K11" s="346"/>
      <c r="L11" s="347"/>
      <c r="S11" s="10"/>
      <c r="T11" s="10"/>
      <c r="U11" s="10"/>
    </row>
    <row r="12" spans="1:21" ht="27.45" customHeight="1" thickTop="1" thickBot="1">
      <c r="B12" s="195"/>
      <c r="C12" s="195"/>
      <c r="D12" s="195"/>
      <c r="E12" s="195"/>
      <c r="F12" s="195"/>
      <c r="G12" s="195"/>
      <c r="H12" s="196"/>
      <c r="J12" s="50" t="s">
        <v>43</v>
      </c>
      <c r="K12" s="348" t="s">
        <v>212</v>
      </c>
      <c r="L12" s="349"/>
      <c r="S12" s="10"/>
      <c r="T12" s="10"/>
      <c r="U12" s="10"/>
    </row>
    <row r="13" spans="1:21" ht="48.75" customHeight="1" thickTop="1" thickBot="1">
      <c r="A13" s="12"/>
      <c r="B13" s="350" t="s">
        <v>44</v>
      </c>
      <c r="C13" s="350"/>
      <c r="D13" s="350"/>
      <c r="E13" s="350"/>
      <c r="F13" s="350"/>
      <c r="G13" s="350"/>
      <c r="H13" s="54" t="s">
        <v>45</v>
      </c>
      <c r="J13" s="327">
        <f>SUM(J14:J30)</f>
        <v>200</v>
      </c>
      <c r="K13" s="328"/>
      <c r="L13" s="329"/>
      <c r="M13" s="13"/>
      <c r="N13" s="14"/>
      <c r="O13" s="14"/>
      <c r="P13" s="14"/>
      <c r="Q13" s="14"/>
      <c r="R13" s="14"/>
      <c r="S13" s="14"/>
      <c r="T13" s="14"/>
      <c r="U13" s="14"/>
    </row>
    <row r="14" spans="1:21" ht="27" customHeight="1" thickTop="1" thickBot="1">
      <c r="A14" s="12"/>
      <c r="B14" s="338" t="s">
        <v>46</v>
      </c>
      <c r="C14" s="339"/>
      <c r="D14" s="339"/>
      <c r="E14" s="339"/>
      <c r="F14" s="339"/>
      <c r="G14" s="339"/>
      <c r="H14" s="340">
        <v>24</v>
      </c>
      <c r="J14" s="340">
        <f>VLOOKUP(L15,B40:C48,2)</f>
        <v>24</v>
      </c>
      <c r="K14" s="15" t="s">
        <v>47</v>
      </c>
      <c r="L14" s="76">
        <v>300</v>
      </c>
      <c r="M14" s="13"/>
      <c r="N14" s="14"/>
      <c r="O14" s="14"/>
      <c r="P14" s="14"/>
      <c r="Q14" s="14"/>
      <c r="R14" s="14"/>
      <c r="S14" s="14"/>
      <c r="T14" s="14"/>
      <c r="U14" s="14"/>
    </row>
    <row r="15" spans="1:21" ht="26.4" customHeight="1" thickBot="1">
      <c r="A15" s="16"/>
      <c r="B15" s="332"/>
      <c r="C15" s="333"/>
      <c r="D15" s="333"/>
      <c r="E15" s="333"/>
      <c r="F15" s="333"/>
      <c r="G15" s="333"/>
      <c r="H15" s="341"/>
      <c r="J15" s="341"/>
      <c r="K15" s="15" t="s">
        <v>48</v>
      </c>
      <c r="L15" s="77">
        <v>2000</v>
      </c>
      <c r="M15" s="13"/>
      <c r="N15" s="14"/>
      <c r="O15" s="14"/>
      <c r="P15" s="14"/>
      <c r="Q15" s="14"/>
      <c r="R15" s="14"/>
      <c r="S15" s="14"/>
      <c r="T15" s="14"/>
      <c r="U15" s="14"/>
    </row>
    <row r="16" spans="1:21" ht="54" customHeight="1" thickBot="1">
      <c r="A16" s="16"/>
      <c r="B16" s="332" t="s">
        <v>49</v>
      </c>
      <c r="C16" s="333"/>
      <c r="D16" s="333"/>
      <c r="E16" s="333"/>
      <c r="F16" s="333"/>
      <c r="G16" s="333"/>
      <c r="H16" s="17">
        <v>24</v>
      </c>
      <c r="J16" s="17">
        <f>VLOOKUP(L16,B51:C59,2)</f>
        <v>24</v>
      </c>
      <c r="K16" s="15" t="s">
        <v>24</v>
      </c>
      <c r="L16" s="76">
        <v>9</v>
      </c>
      <c r="M16" s="13"/>
      <c r="N16" s="14"/>
      <c r="O16" s="14"/>
      <c r="P16" s="14"/>
      <c r="Q16" s="14"/>
      <c r="R16" s="14"/>
      <c r="S16" s="14"/>
      <c r="T16" s="14"/>
      <c r="U16" s="14"/>
    </row>
    <row r="17" spans="1:21" ht="54" customHeight="1" thickBot="1">
      <c r="A17" s="16"/>
      <c r="B17" s="332" t="s">
        <v>50</v>
      </c>
      <c r="C17" s="333"/>
      <c r="D17" s="333"/>
      <c r="E17" s="333"/>
      <c r="F17" s="333"/>
      <c r="G17" s="333"/>
      <c r="H17" s="17">
        <v>10</v>
      </c>
      <c r="J17" s="17">
        <f t="shared" ref="J17:J28" si="0">IF(OR(L17="Y",L17="YES"),H17,0)</f>
        <v>10</v>
      </c>
      <c r="K17" s="15" t="s">
        <v>51</v>
      </c>
      <c r="L17" s="76" t="s">
        <v>52</v>
      </c>
      <c r="M17" s="13"/>
      <c r="N17" s="14"/>
      <c r="O17" s="14"/>
      <c r="P17" s="14"/>
      <c r="Q17" s="14"/>
      <c r="R17" s="14"/>
      <c r="S17" s="14"/>
      <c r="T17" s="14"/>
      <c r="U17" s="14"/>
    </row>
    <row r="18" spans="1:21" ht="54" customHeight="1" thickBot="1">
      <c r="A18" s="16"/>
      <c r="B18" s="334" t="s">
        <v>53</v>
      </c>
      <c r="C18" s="335"/>
      <c r="D18" s="335"/>
      <c r="E18" s="335"/>
      <c r="F18" s="335"/>
      <c r="G18" s="335"/>
      <c r="H18" s="18">
        <v>6</v>
      </c>
      <c r="J18" s="18">
        <f t="shared" si="0"/>
        <v>6</v>
      </c>
      <c r="K18" s="378" t="s">
        <v>292</v>
      </c>
      <c r="L18" s="78" t="s">
        <v>52</v>
      </c>
      <c r="M18" s="13"/>
      <c r="N18" s="14"/>
      <c r="O18" s="14"/>
      <c r="P18" s="14"/>
      <c r="Q18" s="14"/>
      <c r="R18" s="14"/>
      <c r="S18" s="14"/>
      <c r="T18" s="14"/>
      <c r="U18" s="14"/>
    </row>
    <row r="19" spans="1:21" ht="54" customHeight="1" thickBot="1">
      <c r="A19" s="16"/>
      <c r="B19" s="336" t="s">
        <v>54</v>
      </c>
      <c r="C19" s="337"/>
      <c r="D19" s="337"/>
      <c r="E19" s="337"/>
      <c r="F19" s="337"/>
      <c r="G19" s="337"/>
      <c r="H19" s="20">
        <v>-200</v>
      </c>
      <c r="J19" s="21">
        <f t="shared" si="0"/>
        <v>0</v>
      </c>
      <c r="K19" s="22" t="s">
        <v>51</v>
      </c>
      <c r="L19" s="79" t="s">
        <v>168</v>
      </c>
      <c r="M19" s="13"/>
      <c r="N19" s="14"/>
      <c r="O19" s="14"/>
      <c r="P19" s="14"/>
      <c r="Q19" s="14"/>
      <c r="R19" s="14"/>
      <c r="S19" s="14"/>
      <c r="T19" s="14"/>
      <c r="U19" s="14"/>
    </row>
    <row r="20" spans="1:21" ht="54" customHeight="1" thickBot="1">
      <c r="A20" s="16"/>
      <c r="B20" s="336" t="s">
        <v>55</v>
      </c>
      <c r="C20" s="337"/>
      <c r="D20" s="337"/>
      <c r="E20" s="337"/>
      <c r="F20" s="337"/>
      <c r="G20" s="337"/>
      <c r="H20" s="20">
        <v>12</v>
      </c>
      <c r="J20" s="21">
        <f t="shared" si="0"/>
        <v>12</v>
      </c>
      <c r="K20" s="22" t="s">
        <v>51</v>
      </c>
      <c r="L20" s="79" t="s">
        <v>52</v>
      </c>
      <c r="M20" s="13"/>
      <c r="N20" s="14"/>
      <c r="O20" s="14"/>
      <c r="P20" s="14"/>
      <c r="Q20" s="14"/>
      <c r="R20" s="14"/>
      <c r="S20" s="14"/>
      <c r="T20" s="14"/>
      <c r="U20" s="14"/>
    </row>
    <row r="21" spans="1:21" ht="54" customHeight="1" thickBot="1">
      <c r="A21" s="16"/>
      <c r="B21" s="342" t="s">
        <v>56</v>
      </c>
      <c r="C21" s="343"/>
      <c r="D21" s="343"/>
      <c r="E21" s="343"/>
      <c r="F21" s="343"/>
      <c r="G21" s="343"/>
      <c r="H21" s="23">
        <v>12</v>
      </c>
      <c r="J21" s="23">
        <f t="shared" si="0"/>
        <v>12</v>
      </c>
      <c r="K21" s="15" t="s">
        <v>51</v>
      </c>
      <c r="L21" s="76" t="s">
        <v>52</v>
      </c>
      <c r="M21" s="13"/>
      <c r="N21" s="14"/>
      <c r="O21" s="14"/>
      <c r="P21" s="14"/>
      <c r="Q21" s="14"/>
      <c r="R21" s="14"/>
      <c r="S21" s="14"/>
      <c r="T21" s="14"/>
      <c r="U21" s="14"/>
    </row>
    <row r="22" spans="1:21" ht="54" customHeight="1" thickBot="1">
      <c r="A22" s="16"/>
      <c r="B22" s="342" t="s">
        <v>57</v>
      </c>
      <c r="C22" s="343"/>
      <c r="D22" s="343"/>
      <c r="E22" s="343"/>
      <c r="F22" s="343"/>
      <c r="G22" s="343"/>
      <c r="H22" s="23">
        <v>12</v>
      </c>
      <c r="J22" s="23">
        <f t="shared" si="0"/>
        <v>12</v>
      </c>
      <c r="K22" s="15" t="s">
        <v>51</v>
      </c>
      <c r="L22" s="76" t="s">
        <v>52</v>
      </c>
      <c r="M22" s="13"/>
      <c r="N22" s="14"/>
      <c r="O22" s="14"/>
      <c r="P22" s="14"/>
      <c r="Q22" s="14"/>
      <c r="R22" s="14"/>
      <c r="S22" s="14"/>
      <c r="T22" s="14"/>
      <c r="U22" s="14"/>
    </row>
    <row r="23" spans="1:21" ht="54" customHeight="1" thickBot="1">
      <c r="A23" s="16"/>
      <c r="B23" s="342" t="s">
        <v>58</v>
      </c>
      <c r="C23" s="343"/>
      <c r="D23" s="343"/>
      <c r="E23" s="343"/>
      <c r="F23" s="343"/>
      <c r="G23" s="343"/>
      <c r="H23" s="23">
        <v>12</v>
      </c>
      <c r="J23" s="23">
        <f t="shared" si="0"/>
        <v>12</v>
      </c>
      <c r="K23" s="15" t="s">
        <v>51</v>
      </c>
      <c r="L23" s="76" t="s">
        <v>52</v>
      </c>
      <c r="M23" s="13"/>
      <c r="N23" s="14"/>
      <c r="O23" s="14"/>
      <c r="P23" s="14"/>
      <c r="Q23" s="14"/>
      <c r="R23" s="14"/>
      <c r="S23" s="14"/>
      <c r="T23" s="14"/>
      <c r="U23" s="14"/>
    </row>
    <row r="24" spans="1:21" ht="54" customHeight="1" thickBot="1">
      <c r="A24" s="16"/>
      <c r="B24" s="344" t="s">
        <v>59</v>
      </c>
      <c r="C24" s="345"/>
      <c r="D24" s="345"/>
      <c r="E24" s="345"/>
      <c r="F24" s="345"/>
      <c r="G24" s="345"/>
      <c r="H24" s="24">
        <v>8</v>
      </c>
      <c r="J24" s="24">
        <f t="shared" si="0"/>
        <v>8</v>
      </c>
      <c r="K24" s="19" t="s">
        <v>51</v>
      </c>
      <c r="L24" s="78" t="s">
        <v>52</v>
      </c>
      <c r="M24" s="13"/>
      <c r="N24" s="14"/>
      <c r="O24" s="14"/>
      <c r="P24" s="14"/>
      <c r="Q24" s="14"/>
      <c r="R24" s="14"/>
      <c r="S24" s="14"/>
      <c r="T24" s="14"/>
      <c r="U24" s="14"/>
    </row>
    <row r="25" spans="1:21" ht="54" customHeight="1" thickBot="1">
      <c r="A25" s="16"/>
      <c r="B25" s="351" t="s">
        <v>60</v>
      </c>
      <c r="C25" s="352"/>
      <c r="D25" s="352"/>
      <c r="E25" s="352"/>
      <c r="F25" s="352"/>
      <c r="G25" s="352"/>
      <c r="H25" s="25">
        <v>20</v>
      </c>
      <c r="J25" s="26">
        <f t="shared" si="0"/>
        <v>20</v>
      </c>
      <c r="K25" s="377" t="s">
        <v>291</v>
      </c>
      <c r="L25" s="79" t="s">
        <v>52</v>
      </c>
      <c r="M25" s="13"/>
      <c r="N25" s="14"/>
      <c r="O25" s="14"/>
      <c r="P25" s="14"/>
      <c r="Q25" s="14"/>
      <c r="R25" s="14"/>
      <c r="S25" s="14"/>
      <c r="T25" s="14"/>
      <c r="U25" s="14"/>
    </row>
    <row r="26" spans="1:21" ht="54" customHeight="1" thickBot="1">
      <c r="A26" s="16"/>
      <c r="B26" s="330" t="s">
        <v>61</v>
      </c>
      <c r="C26" s="331"/>
      <c r="D26" s="331"/>
      <c r="E26" s="331"/>
      <c r="F26" s="331"/>
      <c r="G26" s="331"/>
      <c r="H26" s="27">
        <v>10</v>
      </c>
      <c r="J26" s="27">
        <f t="shared" si="0"/>
        <v>10</v>
      </c>
      <c r="K26" s="15" t="s">
        <v>51</v>
      </c>
      <c r="L26" s="76" t="s">
        <v>52</v>
      </c>
      <c r="M26" s="13"/>
      <c r="N26" s="14"/>
      <c r="O26" s="14"/>
      <c r="P26" s="14"/>
      <c r="Q26" s="14"/>
      <c r="R26" s="14"/>
      <c r="S26" s="14"/>
      <c r="T26" s="14"/>
      <c r="U26" s="14"/>
    </row>
    <row r="27" spans="1:21" ht="54" customHeight="1" thickBot="1">
      <c r="A27" s="16"/>
      <c r="B27" s="330" t="s">
        <v>239</v>
      </c>
      <c r="C27" s="331"/>
      <c r="D27" s="331"/>
      <c r="E27" s="331"/>
      <c r="F27" s="331"/>
      <c r="G27" s="331"/>
      <c r="H27" s="27">
        <v>8</v>
      </c>
      <c r="J27" s="27">
        <f t="shared" si="0"/>
        <v>8</v>
      </c>
      <c r="K27" s="15" t="s">
        <v>51</v>
      </c>
      <c r="L27" s="76" t="s">
        <v>52</v>
      </c>
      <c r="M27" s="13"/>
      <c r="N27" s="14"/>
      <c r="O27" s="14"/>
      <c r="P27" s="14"/>
      <c r="Q27" s="14"/>
      <c r="R27" s="14"/>
      <c r="S27" s="14"/>
      <c r="T27" s="14"/>
      <c r="U27" s="14"/>
    </row>
    <row r="28" spans="1:21" ht="54" customHeight="1" thickBot="1">
      <c r="A28" s="16"/>
      <c r="B28" s="321" t="s">
        <v>238</v>
      </c>
      <c r="C28" s="322"/>
      <c r="D28" s="322"/>
      <c r="E28" s="322"/>
      <c r="F28" s="322"/>
      <c r="G28" s="322"/>
      <c r="H28" s="28">
        <v>8</v>
      </c>
      <c r="J28" s="28">
        <f t="shared" si="0"/>
        <v>8</v>
      </c>
      <c r="K28" s="19" t="s">
        <v>51</v>
      </c>
      <c r="L28" s="78" t="s">
        <v>52</v>
      </c>
      <c r="M28" s="13"/>
      <c r="N28" s="14"/>
      <c r="O28" s="14"/>
      <c r="P28" s="14"/>
      <c r="Q28" s="14"/>
      <c r="R28" s="14"/>
      <c r="S28" s="14"/>
      <c r="T28" s="14"/>
      <c r="U28" s="14"/>
    </row>
    <row r="29" spans="1:21" ht="54" customHeight="1" thickBot="1">
      <c r="A29" s="16"/>
      <c r="B29" s="323" t="s">
        <v>62</v>
      </c>
      <c r="C29" s="324"/>
      <c r="D29" s="324"/>
      <c r="E29" s="324"/>
      <c r="F29" s="324"/>
      <c r="G29" s="324"/>
      <c r="H29" s="29">
        <v>24</v>
      </c>
      <c r="J29" s="30">
        <f>IF(L29&lt;40%,H29,0)</f>
        <v>24</v>
      </c>
      <c r="K29" s="22" t="s">
        <v>63</v>
      </c>
      <c r="L29" s="80">
        <v>0.39</v>
      </c>
      <c r="M29" s="13"/>
      <c r="N29" s="14"/>
      <c r="O29" s="14"/>
      <c r="P29" s="14"/>
      <c r="Q29" s="14"/>
      <c r="R29" s="14"/>
      <c r="S29" s="14"/>
      <c r="T29" s="14"/>
      <c r="U29" s="14"/>
    </row>
    <row r="30" spans="1:21" ht="54" customHeight="1" thickBot="1">
      <c r="A30" s="16"/>
      <c r="B30" s="325" t="s">
        <v>237</v>
      </c>
      <c r="C30" s="326"/>
      <c r="D30" s="326"/>
      <c r="E30" s="326"/>
      <c r="F30" s="326"/>
      <c r="G30" s="326"/>
      <c r="H30" s="84">
        <v>10</v>
      </c>
      <c r="J30" s="29">
        <f>IF(L30&lt;40%,H30,0)</f>
        <v>10</v>
      </c>
      <c r="K30" s="376" t="s">
        <v>290</v>
      </c>
      <c r="L30" s="81">
        <v>0.39</v>
      </c>
      <c r="M30" s="13"/>
      <c r="N30" s="14"/>
      <c r="O30" s="14"/>
      <c r="P30" s="14"/>
      <c r="Q30" s="14"/>
      <c r="R30" s="14"/>
      <c r="S30" s="14"/>
      <c r="T30" s="14"/>
      <c r="U30" s="14"/>
    </row>
    <row r="31" spans="1:21" ht="45" customHeight="1" thickTop="1" thickBot="1">
      <c r="A31" s="16"/>
      <c r="B31" s="13"/>
      <c r="C31" s="13"/>
      <c r="D31" s="13"/>
      <c r="F31"/>
      <c r="G31"/>
      <c r="H31" s="85" t="s">
        <v>64</v>
      </c>
      <c r="J31" s="327">
        <f>SUM(J14:J30)</f>
        <v>200</v>
      </c>
      <c r="K31" s="328"/>
      <c r="L31" s="329"/>
      <c r="M31" s="13"/>
      <c r="N31" s="14"/>
      <c r="O31" s="14"/>
      <c r="P31" s="14"/>
      <c r="Q31" s="14"/>
      <c r="R31" s="14"/>
      <c r="S31" s="14"/>
      <c r="T31" s="14"/>
      <c r="U31" s="14"/>
    </row>
    <row r="32" spans="1:21" ht="40.049999999999997" customHeight="1" thickTop="1" thickBot="1">
      <c r="A32" s="16"/>
      <c r="B32" s="319" t="s">
        <v>213</v>
      </c>
      <c r="C32" s="320"/>
      <c r="D32" s="31"/>
      <c r="E32" s="31"/>
      <c r="F32"/>
      <c r="G32"/>
      <c r="H32" s="32"/>
      <c r="J32" s="33"/>
      <c r="K32" s="34"/>
      <c r="L32" s="13"/>
      <c r="M32" s="13"/>
      <c r="N32" s="14"/>
      <c r="O32" s="14"/>
      <c r="P32" s="14"/>
      <c r="Q32" s="14"/>
      <c r="R32" s="14"/>
      <c r="S32" s="14"/>
      <c r="T32" s="14"/>
      <c r="U32" s="14"/>
    </row>
    <row r="33" spans="1:21" ht="40.049999999999997" customHeight="1" thickTop="1" thickBot="1">
      <c r="A33" s="35"/>
      <c r="B33" s="59" t="s">
        <v>214</v>
      </c>
      <c r="C33" s="60" t="s">
        <v>215</v>
      </c>
      <c r="D33" s="36"/>
      <c r="E33" s="36"/>
      <c r="F33" s="36"/>
      <c r="G33" s="36"/>
      <c r="H33" s="37"/>
      <c r="I33" s="36"/>
      <c r="J33" s="36"/>
      <c r="K33" s="34"/>
      <c r="L33" s="36"/>
      <c r="M33" s="36"/>
      <c r="N33" s="38"/>
      <c r="O33" s="38"/>
      <c r="P33" s="38"/>
      <c r="Q33" s="38"/>
      <c r="R33" s="38"/>
      <c r="S33" s="38"/>
      <c r="T33" s="38"/>
      <c r="U33" s="38"/>
    </row>
    <row r="34" spans="1:21" ht="40.049999999999997" customHeight="1" thickBot="1">
      <c r="A34" s="35"/>
      <c r="B34" s="68" t="s">
        <v>167</v>
      </c>
      <c r="C34" s="69" t="s">
        <v>219</v>
      </c>
      <c r="D34" s="36"/>
      <c r="E34" s="36"/>
      <c r="F34" s="36"/>
      <c r="G34" s="36"/>
      <c r="H34" s="37"/>
      <c r="I34" s="36"/>
      <c r="J34" s="36"/>
      <c r="K34" s="34"/>
      <c r="L34" s="36"/>
      <c r="M34" s="36"/>
      <c r="N34" s="38"/>
      <c r="O34" s="38"/>
      <c r="P34" s="38"/>
      <c r="Q34" s="38"/>
      <c r="R34" s="38"/>
      <c r="S34" s="38"/>
      <c r="T34" s="38"/>
      <c r="U34" s="38"/>
    </row>
    <row r="35" spans="1:21" ht="40.049999999999997" customHeight="1" thickBot="1">
      <c r="A35" s="35"/>
      <c r="B35" s="72" t="s">
        <v>65</v>
      </c>
      <c r="C35" s="73" t="s">
        <v>216</v>
      </c>
      <c r="D35" s="36"/>
      <c r="E35" s="36"/>
      <c r="F35" s="36"/>
      <c r="G35" s="36"/>
      <c r="H35" s="37"/>
      <c r="I35" s="36"/>
      <c r="J35" s="36"/>
      <c r="K35" s="34"/>
      <c r="L35" s="36"/>
      <c r="M35" s="36"/>
      <c r="N35" s="38"/>
      <c r="O35" s="38"/>
      <c r="P35" s="38"/>
      <c r="Q35" s="38"/>
      <c r="R35" s="38"/>
      <c r="S35" s="38"/>
      <c r="T35" s="38"/>
      <c r="U35" s="38"/>
    </row>
    <row r="36" spans="1:21" ht="40.049999999999997" customHeight="1" thickBot="1">
      <c r="A36" s="35"/>
      <c r="B36" s="70" t="s">
        <v>66</v>
      </c>
      <c r="C36" s="71" t="s">
        <v>217</v>
      </c>
      <c r="D36" s="36"/>
      <c r="E36" s="36"/>
      <c r="F36" s="36"/>
      <c r="G36" s="36"/>
      <c r="H36" s="37"/>
      <c r="I36" s="36"/>
      <c r="J36" s="36"/>
      <c r="K36" s="34"/>
      <c r="L36" s="36"/>
      <c r="M36" s="36"/>
      <c r="N36" s="38"/>
      <c r="O36" s="38"/>
      <c r="P36" s="38"/>
      <c r="Q36" s="38"/>
      <c r="R36" s="38"/>
      <c r="S36" s="38"/>
      <c r="T36" s="38"/>
      <c r="U36" s="38"/>
    </row>
    <row r="37" spans="1:21" ht="40.049999999999997" customHeight="1" thickBot="1">
      <c r="A37" s="35"/>
      <c r="B37" s="74" t="s">
        <v>67</v>
      </c>
      <c r="C37" s="75" t="s">
        <v>218</v>
      </c>
      <c r="D37" s="39"/>
      <c r="E37" s="39"/>
      <c r="F37" s="39"/>
      <c r="G37" s="39"/>
      <c r="H37" s="37"/>
      <c r="I37" s="36"/>
      <c r="J37" s="36"/>
      <c r="K37" s="34"/>
      <c r="L37" s="36"/>
      <c r="M37" s="36"/>
      <c r="N37" s="38"/>
      <c r="O37" s="38"/>
      <c r="P37" s="38"/>
      <c r="Q37" s="38"/>
      <c r="R37" s="38"/>
      <c r="S37" s="38"/>
      <c r="T37" s="38"/>
      <c r="U37" s="38"/>
    </row>
    <row r="38" spans="1:21" ht="40.049999999999997" customHeight="1" thickTop="1" thickBot="1">
      <c r="A38" s="16"/>
      <c r="B38" s="32"/>
      <c r="C38" s="32"/>
      <c r="D38" s="13"/>
      <c r="E38" s="13"/>
      <c r="F38" s="13"/>
      <c r="G38" s="13"/>
      <c r="H38" s="40"/>
      <c r="I38" s="13"/>
      <c r="J38" s="13"/>
      <c r="K38" s="34"/>
      <c r="L38" s="13"/>
      <c r="M38" s="13"/>
      <c r="N38" s="14"/>
      <c r="O38" s="14"/>
      <c r="P38" s="14"/>
      <c r="Q38" s="14"/>
      <c r="R38" s="14"/>
      <c r="S38" s="14"/>
      <c r="T38" s="14"/>
      <c r="U38" s="14"/>
    </row>
    <row r="39" spans="1:21" ht="40.049999999999997" customHeight="1" thickTop="1" thickBot="1">
      <c r="A39" s="16"/>
      <c r="B39" s="65" t="s">
        <v>48</v>
      </c>
      <c r="C39" s="66" t="s">
        <v>68</v>
      </c>
      <c r="D39" s="51"/>
      <c r="E39" s="51"/>
      <c r="F39" s="51"/>
      <c r="G39" s="51"/>
      <c r="H39" s="51"/>
      <c r="I39" s="51"/>
      <c r="J39" s="51"/>
      <c r="K39" s="34"/>
      <c r="L39" s="13"/>
      <c r="M39" s="13"/>
      <c r="N39" s="14"/>
      <c r="O39" s="14"/>
      <c r="P39" s="14"/>
      <c r="Q39" s="14"/>
      <c r="R39" s="14"/>
      <c r="S39" s="14"/>
      <c r="T39" s="14"/>
      <c r="U39" s="14"/>
    </row>
    <row r="40" spans="1:21" ht="40.049999999999997" customHeight="1" thickTop="1">
      <c r="A40" s="13"/>
      <c r="B40" s="61">
        <v>2000</v>
      </c>
      <c r="C40" s="61">
        <v>24</v>
      </c>
      <c r="D40" s="13"/>
      <c r="E40" s="13"/>
      <c r="F40" s="13"/>
      <c r="G40" s="13"/>
      <c r="H40" s="40"/>
      <c r="I40" s="13"/>
      <c r="J40" s="13"/>
      <c r="K40" s="34"/>
      <c r="L40" s="13"/>
      <c r="M40" s="13"/>
      <c r="N40" s="14"/>
      <c r="O40" s="14"/>
      <c r="P40" s="14"/>
      <c r="Q40" s="14"/>
      <c r="R40" s="14"/>
      <c r="S40" s="14"/>
      <c r="T40" s="14"/>
      <c r="U40" s="14"/>
    </row>
    <row r="41" spans="1:21" customFormat="1" ht="40.049999999999997" customHeight="1">
      <c r="B41" s="61">
        <f>B40+1000</f>
        <v>3000</v>
      </c>
      <c r="C41" s="61">
        <f>C40-3</f>
        <v>21</v>
      </c>
    </row>
    <row r="42" spans="1:21" ht="40.049999999999997" customHeight="1">
      <c r="A42" s="14"/>
      <c r="B42" s="61">
        <f t="shared" ref="B42:B48" si="1">B41+1000</f>
        <v>4000</v>
      </c>
      <c r="C42" s="61">
        <f t="shared" ref="C42:C48" si="2">C41-3</f>
        <v>18</v>
      </c>
      <c r="D42" s="14"/>
      <c r="E42" s="14"/>
      <c r="F42" s="14"/>
      <c r="G42" s="14"/>
      <c r="H42" s="41"/>
      <c r="I42" s="14"/>
      <c r="J42" s="14"/>
      <c r="K42" s="34"/>
      <c r="L42" s="13"/>
      <c r="M42" s="13"/>
      <c r="N42" s="14"/>
      <c r="O42" s="14"/>
      <c r="P42" s="14"/>
      <c r="Q42" s="14"/>
      <c r="R42" s="14"/>
      <c r="S42" s="14"/>
      <c r="T42" s="14"/>
      <c r="U42" s="14"/>
    </row>
    <row r="43" spans="1:21" ht="40.049999999999997" customHeight="1">
      <c r="A43" s="14"/>
      <c r="B43" s="61">
        <f t="shared" si="1"/>
        <v>5000</v>
      </c>
      <c r="C43" s="61">
        <f t="shared" si="2"/>
        <v>15</v>
      </c>
      <c r="D43" s="14"/>
      <c r="E43" s="14"/>
      <c r="F43" s="14"/>
      <c r="G43" s="14"/>
      <c r="H43" s="41"/>
      <c r="I43" s="14"/>
      <c r="J43" s="14"/>
      <c r="K43" s="34"/>
      <c r="L43" s="13"/>
      <c r="M43" s="13"/>
      <c r="N43" s="13"/>
      <c r="O43" s="13"/>
      <c r="P43" s="13"/>
      <c r="Q43" s="13"/>
      <c r="R43" s="13"/>
      <c r="S43" s="13"/>
      <c r="T43" s="13"/>
      <c r="U43" s="13"/>
    </row>
    <row r="44" spans="1:21" ht="40.049999999999997" customHeight="1">
      <c r="A44" s="14"/>
      <c r="B44" s="61">
        <f t="shared" si="1"/>
        <v>6000</v>
      </c>
      <c r="C44" s="61">
        <f t="shared" si="2"/>
        <v>12</v>
      </c>
      <c r="D44" s="14"/>
      <c r="E44" s="14"/>
      <c r="F44" s="14"/>
      <c r="G44" s="14"/>
      <c r="H44" s="41"/>
      <c r="I44" s="14"/>
      <c r="J44" s="14"/>
      <c r="K44" s="34"/>
      <c r="L44" s="13"/>
      <c r="M44" s="13"/>
      <c r="N44" s="13"/>
      <c r="O44" s="13"/>
      <c r="P44" s="13"/>
      <c r="Q44" s="13"/>
      <c r="R44" s="13"/>
      <c r="S44" s="13"/>
      <c r="T44" s="13"/>
      <c r="U44" s="13"/>
    </row>
    <row r="45" spans="1:21" ht="40.049999999999997" customHeight="1">
      <c r="A45" s="14"/>
      <c r="B45" s="61">
        <f t="shared" si="1"/>
        <v>7000</v>
      </c>
      <c r="C45" s="61">
        <f t="shared" si="2"/>
        <v>9</v>
      </c>
      <c r="D45" s="14"/>
      <c r="E45" s="14"/>
      <c r="F45" s="14"/>
      <c r="G45" s="14"/>
      <c r="H45" s="41"/>
      <c r="I45" s="14"/>
      <c r="J45" s="14"/>
      <c r="K45" s="34"/>
      <c r="L45" s="13"/>
      <c r="M45" s="13"/>
      <c r="N45" s="13"/>
      <c r="O45" s="13"/>
      <c r="P45" s="13"/>
      <c r="Q45" s="13"/>
      <c r="R45" s="13"/>
      <c r="S45" s="13"/>
      <c r="T45" s="13"/>
      <c r="U45" s="13"/>
    </row>
    <row r="46" spans="1:21" ht="40.049999999999997" customHeight="1">
      <c r="A46" s="14"/>
      <c r="B46" s="61">
        <f t="shared" si="1"/>
        <v>8000</v>
      </c>
      <c r="C46" s="61">
        <f t="shared" si="2"/>
        <v>6</v>
      </c>
      <c r="D46" s="14"/>
      <c r="E46" s="14"/>
      <c r="F46" s="14"/>
      <c r="G46" s="14"/>
      <c r="H46" s="41"/>
      <c r="I46" s="14"/>
      <c r="J46" s="14"/>
      <c r="K46" s="34"/>
      <c r="L46" s="13"/>
      <c r="M46" s="13"/>
      <c r="N46" s="13"/>
      <c r="O46" s="13"/>
      <c r="P46" s="13"/>
      <c r="Q46" s="13"/>
      <c r="R46" s="13"/>
      <c r="S46" s="13"/>
      <c r="T46" s="13"/>
      <c r="U46" s="13"/>
    </row>
    <row r="47" spans="1:21" ht="40.049999999999997" customHeight="1">
      <c r="A47" s="14"/>
      <c r="B47" s="61">
        <f t="shared" si="1"/>
        <v>9000</v>
      </c>
      <c r="C47" s="61">
        <f t="shared" si="2"/>
        <v>3</v>
      </c>
      <c r="D47" s="14"/>
      <c r="E47" s="14"/>
      <c r="F47" s="14"/>
      <c r="G47" s="14"/>
      <c r="H47" s="41"/>
      <c r="I47" s="14"/>
      <c r="J47" s="14"/>
      <c r="K47" s="34"/>
      <c r="L47" s="13"/>
      <c r="M47" s="13"/>
      <c r="N47" s="13"/>
      <c r="O47" s="13"/>
      <c r="P47" s="13"/>
      <c r="Q47" s="13"/>
      <c r="R47" s="13"/>
      <c r="S47" s="13"/>
      <c r="T47" s="13"/>
      <c r="U47" s="13"/>
    </row>
    <row r="48" spans="1:21" ht="40.049999999999997" customHeight="1" thickBot="1">
      <c r="A48" s="14"/>
      <c r="B48" s="63">
        <f t="shared" si="1"/>
        <v>10000</v>
      </c>
      <c r="C48" s="61">
        <f t="shared" si="2"/>
        <v>0</v>
      </c>
      <c r="D48" s="14"/>
      <c r="E48" s="14"/>
      <c r="F48" s="14"/>
      <c r="G48" s="14"/>
      <c r="H48" s="41"/>
      <c r="I48" s="14"/>
      <c r="J48" s="14"/>
      <c r="K48" s="34"/>
      <c r="L48" s="13"/>
      <c r="M48" s="13"/>
      <c r="N48" s="13"/>
      <c r="O48" s="13"/>
      <c r="P48" s="13"/>
      <c r="Q48" s="13"/>
      <c r="R48" s="13"/>
      <c r="S48" s="13"/>
      <c r="T48" s="13"/>
      <c r="U48" s="13"/>
    </row>
    <row r="49" spans="1:21" ht="40.049999999999997" customHeight="1" thickBot="1">
      <c r="A49" s="14"/>
      <c r="B49" s="67"/>
      <c r="C49" s="67"/>
      <c r="D49" s="14"/>
      <c r="E49" s="14"/>
      <c r="F49" s="14"/>
      <c r="G49" s="14"/>
      <c r="H49" s="41"/>
      <c r="I49" s="14"/>
      <c r="J49" s="14"/>
      <c r="K49" s="34"/>
      <c r="L49" s="13"/>
      <c r="M49" s="13"/>
      <c r="N49" s="13"/>
      <c r="O49" s="13"/>
      <c r="P49" s="13"/>
      <c r="Q49" s="13"/>
      <c r="R49" s="13"/>
      <c r="S49" s="13"/>
      <c r="T49" s="13"/>
      <c r="U49" s="13"/>
    </row>
    <row r="50" spans="1:21" ht="40.049999999999997" customHeight="1" thickBot="1">
      <c r="A50" s="14"/>
      <c r="B50" s="92" t="s">
        <v>69</v>
      </c>
      <c r="C50" s="93" t="s">
        <v>68</v>
      </c>
      <c r="D50" s="14"/>
      <c r="E50" s="14"/>
      <c r="F50" s="14"/>
      <c r="G50" s="14"/>
      <c r="H50" s="41"/>
      <c r="I50" s="14"/>
      <c r="J50" s="14"/>
      <c r="K50" s="34"/>
      <c r="L50" s="13"/>
      <c r="M50" s="13"/>
      <c r="N50" s="13"/>
      <c r="O50" s="13"/>
      <c r="P50" s="13"/>
      <c r="Q50" s="13"/>
      <c r="R50" s="13"/>
      <c r="S50" s="13"/>
      <c r="T50" s="13"/>
      <c r="U50" s="13"/>
    </row>
    <row r="51" spans="1:21" ht="40.049999999999997" customHeight="1" thickTop="1">
      <c r="A51" s="14"/>
      <c r="B51" s="82">
        <v>1</v>
      </c>
      <c r="C51" s="62">
        <f t="shared" ref="C51:C58" si="3">C52-3</f>
        <v>0</v>
      </c>
      <c r="D51" s="14"/>
      <c r="E51" s="14"/>
      <c r="F51" s="14"/>
      <c r="G51" s="14"/>
      <c r="H51" s="41"/>
      <c r="I51" s="14"/>
      <c r="J51" s="14"/>
      <c r="K51" s="34"/>
      <c r="L51" s="13"/>
      <c r="M51" s="13"/>
      <c r="N51" s="13"/>
      <c r="O51" s="13"/>
      <c r="P51" s="13"/>
      <c r="Q51" s="13"/>
      <c r="R51" s="13"/>
      <c r="S51" s="13"/>
      <c r="T51" s="13"/>
      <c r="U51" s="13"/>
    </row>
    <row r="52" spans="1:21" ht="40.049999999999997" customHeight="1">
      <c r="A52" s="14"/>
      <c r="B52" s="83">
        <v>2</v>
      </c>
      <c r="C52" s="62">
        <f t="shared" si="3"/>
        <v>3</v>
      </c>
      <c r="D52" s="14"/>
      <c r="E52" s="14"/>
      <c r="F52" s="14"/>
      <c r="G52" s="14"/>
      <c r="H52" s="41"/>
      <c r="I52" s="14"/>
      <c r="J52" s="14"/>
      <c r="K52" s="34"/>
      <c r="L52" s="13"/>
      <c r="M52" s="13"/>
      <c r="N52" s="13"/>
      <c r="O52" s="13"/>
      <c r="P52" s="13"/>
      <c r="Q52" s="13"/>
      <c r="R52" s="13"/>
      <c r="S52" s="13"/>
      <c r="T52" s="13"/>
      <c r="U52" s="13"/>
    </row>
    <row r="53" spans="1:21" ht="40.049999999999997" customHeight="1">
      <c r="A53" s="14"/>
      <c r="B53" s="83">
        <v>3</v>
      </c>
      <c r="C53" s="62">
        <f t="shared" si="3"/>
        <v>6</v>
      </c>
      <c r="D53" s="14"/>
      <c r="E53" s="14"/>
      <c r="F53" s="14"/>
      <c r="G53" s="14"/>
      <c r="H53" s="41"/>
      <c r="I53" s="14"/>
      <c r="J53" s="14"/>
      <c r="K53" s="34"/>
      <c r="L53" s="13"/>
      <c r="M53" s="13"/>
      <c r="N53" s="13"/>
      <c r="O53" s="13"/>
      <c r="P53" s="13"/>
      <c r="Q53" s="13"/>
      <c r="R53" s="13"/>
      <c r="S53" s="13"/>
      <c r="T53" s="13"/>
      <c r="U53" s="13"/>
    </row>
    <row r="54" spans="1:21" ht="40.049999999999997" customHeight="1">
      <c r="A54" s="13"/>
      <c r="B54" s="83">
        <v>4</v>
      </c>
      <c r="C54" s="62">
        <f t="shared" si="3"/>
        <v>9</v>
      </c>
      <c r="D54" s="13"/>
      <c r="E54" s="13"/>
      <c r="F54" s="13"/>
      <c r="G54" s="13"/>
      <c r="H54" s="40"/>
      <c r="I54" s="13"/>
      <c r="J54" s="13"/>
      <c r="K54" s="34"/>
      <c r="L54" s="13"/>
      <c r="M54" s="13"/>
      <c r="N54" s="13"/>
      <c r="O54" s="13"/>
      <c r="P54" s="13"/>
      <c r="Q54" s="13"/>
      <c r="R54" s="13"/>
      <c r="S54" s="13"/>
      <c r="T54" s="13"/>
      <c r="U54" s="13"/>
    </row>
    <row r="55" spans="1:21" ht="40.049999999999997" customHeight="1">
      <c r="A55" s="13"/>
      <c r="B55" s="83">
        <v>5</v>
      </c>
      <c r="C55" s="62">
        <f t="shared" si="3"/>
        <v>12</v>
      </c>
      <c r="D55" s="13"/>
      <c r="E55" s="13"/>
      <c r="F55" s="13"/>
      <c r="G55" s="13"/>
      <c r="H55" s="40"/>
      <c r="I55" s="13"/>
      <c r="J55" s="13"/>
      <c r="K55" s="34"/>
      <c r="L55" s="13"/>
      <c r="M55" s="13"/>
      <c r="N55" s="13"/>
      <c r="O55" s="13"/>
      <c r="P55" s="13"/>
      <c r="Q55" s="13"/>
      <c r="R55" s="13"/>
      <c r="S55" s="13"/>
      <c r="T55" s="13"/>
      <c r="U55" s="13"/>
    </row>
    <row r="56" spans="1:21" ht="40.049999999999997" customHeight="1">
      <c r="A56" s="13"/>
      <c r="B56" s="83">
        <v>6</v>
      </c>
      <c r="C56" s="62">
        <f t="shared" si="3"/>
        <v>15</v>
      </c>
      <c r="D56" s="14"/>
      <c r="E56" s="14"/>
      <c r="F56" s="14"/>
      <c r="G56" s="14"/>
      <c r="H56" s="41"/>
      <c r="I56" s="14"/>
      <c r="J56" s="14"/>
      <c r="K56" s="34"/>
      <c r="L56" s="13"/>
      <c r="M56" s="13"/>
      <c r="N56" s="14"/>
      <c r="O56" s="14"/>
      <c r="P56" s="14"/>
      <c r="Q56" s="14"/>
      <c r="R56" s="14"/>
      <c r="S56" s="14"/>
      <c r="T56" s="14"/>
      <c r="U56" s="14"/>
    </row>
    <row r="57" spans="1:21" ht="40.049999999999997" customHeight="1">
      <c r="B57" s="83">
        <v>7</v>
      </c>
      <c r="C57" s="62">
        <f t="shared" si="3"/>
        <v>18</v>
      </c>
      <c r="K57" s="3"/>
    </row>
    <row r="58" spans="1:21" ht="40.049999999999997" customHeight="1">
      <c r="B58" s="83">
        <v>8</v>
      </c>
      <c r="C58" s="62">
        <f t="shared" si="3"/>
        <v>21</v>
      </c>
      <c r="K58" s="3"/>
    </row>
    <row r="59" spans="1:21" ht="40.049999999999997" customHeight="1" thickBot="1">
      <c r="B59" s="63">
        <v>9</v>
      </c>
      <c r="C59" s="64">
        <v>24</v>
      </c>
      <c r="K59" s="3"/>
    </row>
    <row r="60" spans="1:21">
      <c r="K60" s="3"/>
    </row>
    <row r="61" spans="1:21">
      <c r="K61" s="3"/>
    </row>
    <row r="62" spans="1:21">
      <c r="K62" s="3"/>
    </row>
    <row r="63" spans="1:21">
      <c r="A63" s="226" t="s">
        <v>232</v>
      </c>
      <c r="B63" s="226"/>
      <c r="C63" s="226"/>
      <c r="D63" s="226"/>
      <c r="E63" s="226"/>
      <c r="F63" s="226"/>
      <c r="G63" s="226"/>
      <c r="H63" s="226"/>
      <c r="I63" s="226"/>
      <c r="J63" s="226"/>
      <c r="K63" s="226"/>
      <c r="L63" s="226"/>
      <c r="M63" s="226"/>
      <c r="N63" s="226"/>
    </row>
    <row r="64" spans="1:21">
      <c r="A64" s="226"/>
      <c r="B64" s="226"/>
      <c r="C64" s="226"/>
      <c r="D64" s="226"/>
      <c r="E64" s="226"/>
      <c r="F64" s="226"/>
      <c r="G64" s="226"/>
      <c r="H64" s="226"/>
      <c r="I64" s="226"/>
      <c r="J64" s="226"/>
      <c r="K64" s="226"/>
      <c r="L64" s="226"/>
      <c r="M64" s="226"/>
      <c r="N64" s="226"/>
    </row>
    <row r="65" spans="1:14">
      <c r="A65" s="226"/>
      <c r="B65" s="226"/>
      <c r="C65" s="226"/>
      <c r="D65" s="226"/>
      <c r="E65" s="226"/>
      <c r="F65" s="226"/>
      <c r="G65" s="226"/>
      <c r="H65" s="226"/>
      <c r="I65" s="226"/>
      <c r="J65" s="226"/>
      <c r="K65" s="226"/>
      <c r="L65" s="226"/>
      <c r="M65" s="226"/>
      <c r="N65" s="226"/>
    </row>
    <row r="66" spans="1:14">
      <c r="K66" s="3"/>
    </row>
    <row r="67" spans="1:14">
      <c r="K67" s="3"/>
    </row>
    <row r="68" spans="1:14">
      <c r="K68" s="3"/>
    </row>
    <row r="69" spans="1:14">
      <c r="K69" s="3"/>
    </row>
    <row r="70" spans="1:14">
      <c r="K70" s="3"/>
    </row>
    <row r="71" spans="1:14">
      <c r="K71" s="3"/>
    </row>
    <row r="72" spans="1:14">
      <c r="K72" s="3"/>
    </row>
    <row r="73" spans="1:14">
      <c r="K73" s="3"/>
    </row>
    <row r="74" spans="1:14">
      <c r="K74" s="3"/>
    </row>
    <row r="75" spans="1:14">
      <c r="K75" s="3"/>
    </row>
    <row r="76" spans="1:14">
      <c r="K76" s="3"/>
    </row>
    <row r="77" spans="1:14">
      <c r="K77" s="3"/>
    </row>
    <row r="78" spans="1:14">
      <c r="K78" s="3"/>
    </row>
    <row r="79" spans="1:14">
      <c r="K79" s="3"/>
    </row>
    <row r="80" spans="1:14">
      <c r="K80" s="3"/>
    </row>
    <row r="81" spans="11:11">
      <c r="K81" s="3"/>
    </row>
    <row r="82" spans="11:11">
      <c r="K82" s="3"/>
    </row>
    <row r="83" spans="11:11">
      <c r="K83" s="3"/>
    </row>
    <row r="84" spans="11:11">
      <c r="K84" s="3"/>
    </row>
    <row r="85" spans="11:11">
      <c r="K85" s="3"/>
    </row>
    <row r="86" spans="11:11">
      <c r="K86" s="3"/>
    </row>
    <row r="87" spans="11:11">
      <c r="K87" s="3"/>
    </row>
    <row r="88" spans="11:11">
      <c r="K88" s="3"/>
    </row>
    <row r="89" spans="11:11">
      <c r="K89" s="3"/>
    </row>
    <row r="90" spans="11:11">
      <c r="K90" s="3"/>
    </row>
    <row r="91" spans="11:11">
      <c r="K91" s="3"/>
    </row>
    <row r="92" spans="11:11">
      <c r="K92" s="3"/>
    </row>
    <row r="93" spans="11:11">
      <c r="K93" s="3"/>
    </row>
    <row r="94" spans="11:11">
      <c r="K94" s="3"/>
    </row>
    <row r="95" spans="11:11">
      <c r="K95" s="3"/>
    </row>
    <row r="96" spans="11:11">
      <c r="K96" s="3"/>
    </row>
    <row r="97" spans="11:11">
      <c r="K97" s="3"/>
    </row>
    <row r="98" spans="11:11">
      <c r="K98" s="3"/>
    </row>
    <row r="99" spans="11:11">
      <c r="K99" s="3"/>
    </row>
    <row r="100" spans="11:11">
      <c r="K100" s="3"/>
    </row>
    <row r="101" spans="11:11">
      <c r="K101" s="3"/>
    </row>
    <row r="102" spans="11:11">
      <c r="K102" s="3"/>
    </row>
    <row r="103" spans="11:11">
      <c r="K103" s="3"/>
    </row>
    <row r="104" spans="11:11">
      <c r="K104" s="3"/>
    </row>
    <row r="105" spans="11:11">
      <c r="K105" s="3"/>
    </row>
    <row r="106" spans="11:11">
      <c r="K106" s="3"/>
    </row>
    <row r="107" spans="11:11">
      <c r="K107" s="3"/>
    </row>
    <row r="108" spans="11:11">
      <c r="K108" s="3"/>
    </row>
    <row r="109" spans="11:11">
      <c r="K109" s="3"/>
    </row>
    <row r="110" spans="11:11">
      <c r="K110" s="3"/>
    </row>
    <row r="111" spans="11:11">
      <c r="K111" s="3"/>
    </row>
    <row r="112" spans="11:11">
      <c r="K112" s="3"/>
    </row>
    <row r="113" spans="11:11">
      <c r="K113" s="3"/>
    </row>
    <row r="114" spans="11:11">
      <c r="K114" s="3"/>
    </row>
    <row r="115" spans="11:11">
      <c r="K115" s="3"/>
    </row>
    <row r="116" spans="11:11">
      <c r="K116" s="3"/>
    </row>
    <row r="117" spans="11:11">
      <c r="K117" s="3"/>
    </row>
    <row r="118" spans="11:11">
      <c r="K118" s="3"/>
    </row>
    <row r="119" spans="11:11">
      <c r="K119" s="3"/>
    </row>
    <row r="120" spans="11:11">
      <c r="K120" s="3"/>
    </row>
    <row r="121" spans="11:11">
      <c r="K121" s="3"/>
    </row>
    <row r="122" spans="11:11">
      <c r="K122" s="3"/>
    </row>
    <row r="123" spans="11:11">
      <c r="K123" s="3"/>
    </row>
    <row r="124" spans="11:11">
      <c r="K124" s="3"/>
    </row>
    <row r="125" spans="11:11">
      <c r="K125" s="3"/>
    </row>
    <row r="126" spans="11:11">
      <c r="K126" s="3"/>
    </row>
    <row r="127" spans="11:11">
      <c r="K127" s="3"/>
    </row>
    <row r="128" spans="11:11">
      <c r="K128" s="3"/>
    </row>
    <row r="129" spans="11:11">
      <c r="K129" s="3"/>
    </row>
    <row r="130" spans="11:11">
      <c r="K130" s="3"/>
    </row>
    <row r="131" spans="11:11">
      <c r="K131" s="3"/>
    </row>
    <row r="132" spans="11:11">
      <c r="K132" s="3"/>
    </row>
    <row r="133" spans="11:11">
      <c r="K133" s="3"/>
    </row>
    <row r="134" spans="11:11">
      <c r="K134" s="3"/>
    </row>
    <row r="135" spans="11:11">
      <c r="K135" s="3"/>
    </row>
    <row r="136" spans="11:11">
      <c r="K136" s="3"/>
    </row>
    <row r="137" spans="11:11">
      <c r="K137" s="3"/>
    </row>
    <row r="138" spans="11:11">
      <c r="K138" s="3"/>
    </row>
    <row r="139" spans="11:11">
      <c r="K139" s="3"/>
    </row>
    <row r="140" spans="11:11">
      <c r="K140" s="3"/>
    </row>
    <row r="141" spans="11:11">
      <c r="K141" s="3"/>
    </row>
    <row r="142" spans="11:11">
      <c r="K142" s="3"/>
    </row>
    <row r="143" spans="11:11">
      <c r="K143" s="3"/>
    </row>
    <row r="144" spans="11:11">
      <c r="K144" s="3"/>
    </row>
    <row r="145" spans="11:11">
      <c r="K145" s="3"/>
    </row>
    <row r="146" spans="11:11">
      <c r="K146" s="3"/>
    </row>
    <row r="147" spans="11:11">
      <c r="K147" s="3"/>
    </row>
    <row r="148" spans="11:11">
      <c r="K148" s="3"/>
    </row>
    <row r="149" spans="11:11">
      <c r="K149" s="3"/>
    </row>
    <row r="150" spans="11:11">
      <c r="K150" s="3"/>
    </row>
    <row r="151" spans="11:11">
      <c r="K151" s="3"/>
    </row>
    <row r="152" spans="11:11">
      <c r="K152" s="3"/>
    </row>
    <row r="153" spans="11:11">
      <c r="K153" s="3"/>
    </row>
    <row r="154" spans="11:11">
      <c r="K154" s="3"/>
    </row>
    <row r="155" spans="11:11">
      <c r="K155" s="3"/>
    </row>
    <row r="156" spans="11:11">
      <c r="K156" s="3"/>
    </row>
    <row r="157" spans="11:11">
      <c r="K157" s="3"/>
    </row>
    <row r="158" spans="11:11">
      <c r="K158" s="3"/>
    </row>
    <row r="159" spans="11:11">
      <c r="K159" s="3"/>
    </row>
    <row r="160" spans="11:11">
      <c r="K160" s="3"/>
    </row>
    <row r="161" spans="11:11">
      <c r="K161" s="3"/>
    </row>
    <row r="162" spans="11:11">
      <c r="K162" s="3"/>
    </row>
    <row r="163" spans="11:11">
      <c r="K163" s="3"/>
    </row>
    <row r="164" spans="11:11">
      <c r="K164" s="3"/>
    </row>
    <row r="165" spans="11:11">
      <c r="K165" s="3"/>
    </row>
    <row r="166" spans="11:11">
      <c r="K166" s="3"/>
    </row>
    <row r="167" spans="11:11">
      <c r="K167" s="3"/>
    </row>
    <row r="168" spans="11:11">
      <c r="K168" s="3"/>
    </row>
    <row r="169" spans="11:11">
      <c r="K169" s="3"/>
    </row>
    <row r="170" spans="11:11">
      <c r="K170" s="3"/>
    </row>
    <row r="171" spans="11:11">
      <c r="K171" s="3"/>
    </row>
    <row r="172" spans="11:11">
      <c r="K172" s="3"/>
    </row>
    <row r="173" spans="11:11">
      <c r="K173" s="3"/>
    </row>
    <row r="174" spans="11:11">
      <c r="K174" s="3"/>
    </row>
    <row r="175" spans="11:11">
      <c r="K175" s="3"/>
    </row>
    <row r="176" spans="11:11">
      <c r="K176" s="3"/>
    </row>
    <row r="177" spans="11:11">
      <c r="K177" s="3"/>
    </row>
    <row r="178" spans="11:11">
      <c r="K178" s="3"/>
    </row>
    <row r="179" spans="11:11">
      <c r="K179" s="3"/>
    </row>
    <row r="180" spans="11:11">
      <c r="K180" s="3"/>
    </row>
    <row r="181" spans="11:11">
      <c r="K181" s="3"/>
    </row>
    <row r="182" spans="11:11">
      <c r="K182" s="3"/>
    </row>
    <row r="183" spans="11:11">
      <c r="K183" s="3"/>
    </row>
    <row r="184" spans="11:11">
      <c r="K184" s="3"/>
    </row>
    <row r="185" spans="11:11">
      <c r="K185" s="3"/>
    </row>
    <row r="186" spans="11:11">
      <c r="K186" s="3"/>
    </row>
    <row r="187" spans="11:11">
      <c r="K187" s="3"/>
    </row>
    <row r="188" spans="11:11">
      <c r="K188" s="3"/>
    </row>
    <row r="189" spans="11:11">
      <c r="K189" s="3"/>
    </row>
    <row r="190" spans="11:11">
      <c r="K190" s="3"/>
    </row>
    <row r="191" spans="11:11">
      <c r="K191" s="3"/>
    </row>
    <row r="192" spans="11:11">
      <c r="K192" s="3"/>
    </row>
    <row r="193" spans="11:11">
      <c r="K193" s="3"/>
    </row>
    <row r="194" spans="11:11">
      <c r="K194" s="3"/>
    </row>
    <row r="195" spans="11:11">
      <c r="K195" s="3"/>
    </row>
    <row r="196" spans="11:11">
      <c r="K196" s="3"/>
    </row>
    <row r="197" spans="11:11">
      <c r="K197" s="3"/>
    </row>
    <row r="198" spans="11:11">
      <c r="K198" s="3"/>
    </row>
    <row r="199" spans="11:11">
      <c r="K199" s="3"/>
    </row>
    <row r="200" spans="11:11">
      <c r="K200" s="3"/>
    </row>
    <row r="201" spans="11:11">
      <c r="K201" s="3"/>
    </row>
    <row r="202" spans="11:11">
      <c r="K202" s="3"/>
    </row>
    <row r="203" spans="11:11">
      <c r="K203" s="3"/>
    </row>
    <row r="204" spans="11:11">
      <c r="K204" s="3"/>
    </row>
    <row r="205" spans="11:11">
      <c r="K205" s="3"/>
    </row>
    <row r="206" spans="11:11">
      <c r="K206" s="3"/>
    </row>
    <row r="207" spans="11:11">
      <c r="K207" s="3"/>
    </row>
    <row r="208" spans="11:11">
      <c r="K208" s="3"/>
    </row>
    <row r="209" spans="11:11">
      <c r="K209" s="3"/>
    </row>
    <row r="210" spans="11:11">
      <c r="K210" s="3"/>
    </row>
    <row r="211" spans="11:11">
      <c r="K211" s="3"/>
    </row>
    <row r="212" spans="11:11">
      <c r="K212" s="3"/>
    </row>
    <row r="213" spans="11:11">
      <c r="K213" s="3"/>
    </row>
    <row r="214" spans="11:11">
      <c r="K214" s="3"/>
    </row>
    <row r="215" spans="11:11">
      <c r="K215" s="3"/>
    </row>
    <row r="216" spans="11:11">
      <c r="K216" s="3"/>
    </row>
    <row r="217" spans="11:11">
      <c r="K217" s="3"/>
    </row>
    <row r="218" spans="11:11">
      <c r="K218" s="3"/>
    </row>
    <row r="219" spans="11:11">
      <c r="K219" s="3"/>
    </row>
    <row r="220" spans="11:11">
      <c r="K220" s="3"/>
    </row>
    <row r="221" spans="11:11">
      <c r="K221" s="3"/>
    </row>
    <row r="222" spans="11:11">
      <c r="K222" s="3"/>
    </row>
    <row r="223" spans="11:11">
      <c r="K223" s="3"/>
    </row>
    <row r="224" spans="11:11">
      <c r="K224" s="3"/>
    </row>
    <row r="225" spans="11:11">
      <c r="K225" s="3"/>
    </row>
    <row r="226" spans="11:11">
      <c r="K226" s="3"/>
    </row>
    <row r="227" spans="11:11">
      <c r="K227" s="3"/>
    </row>
    <row r="228" spans="11:11">
      <c r="K228" s="3"/>
    </row>
    <row r="229" spans="11:11">
      <c r="K229" s="3"/>
    </row>
    <row r="230" spans="11:11">
      <c r="K230" s="3"/>
    </row>
    <row r="231" spans="11:11">
      <c r="K231" s="3"/>
    </row>
    <row r="232" spans="11:11">
      <c r="K232" s="3"/>
    </row>
    <row r="233" spans="11:11">
      <c r="K233" s="3"/>
    </row>
    <row r="234" spans="11:11">
      <c r="K234" s="3"/>
    </row>
    <row r="235" spans="11:11">
      <c r="K235" s="3"/>
    </row>
    <row r="236" spans="11:11">
      <c r="K236" s="3"/>
    </row>
    <row r="237" spans="11:11">
      <c r="K237" s="3"/>
    </row>
    <row r="238" spans="11:11">
      <c r="K238" s="3"/>
    </row>
    <row r="239" spans="11:11">
      <c r="K239" s="3"/>
    </row>
    <row r="240" spans="11:11">
      <c r="K240" s="3"/>
    </row>
    <row r="241" spans="11:11">
      <c r="K241" s="3"/>
    </row>
    <row r="242" spans="11:11">
      <c r="K242" s="3"/>
    </row>
    <row r="243" spans="11:11">
      <c r="K243" s="3"/>
    </row>
    <row r="244" spans="11:11">
      <c r="K244" s="3"/>
    </row>
    <row r="245" spans="11:11">
      <c r="K245" s="3"/>
    </row>
    <row r="246" spans="11:11">
      <c r="K246" s="3"/>
    </row>
    <row r="247" spans="11:11">
      <c r="K247" s="3"/>
    </row>
    <row r="248" spans="11:11">
      <c r="K248" s="3"/>
    </row>
    <row r="249" spans="11:11">
      <c r="K249" s="3"/>
    </row>
    <row r="250" spans="11:11">
      <c r="K250" s="3"/>
    </row>
    <row r="251" spans="11:11">
      <c r="K251" s="3"/>
    </row>
    <row r="252" spans="11:11">
      <c r="K252" s="3"/>
    </row>
    <row r="253" spans="11:11">
      <c r="K253" s="3"/>
    </row>
    <row r="254" spans="11:11">
      <c r="K254" s="3"/>
    </row>
    <row r="255" spans="11:11">
      <c r="K255" s="3"/>
    </row>
    <row r="256" spans="11:11">
      <c r="K256" s="3"/>
    </row>
    <row r="257" spans="11:11">
      <c r="K257" s="3"/>
    </row>
    <row r="258" spans="11:11">
      <c r="K258" s="3"/>
    </row>
    <row r="259" spans="11:11">
      <c r="K259" s="3"/>
    </row>
    <row r="260" spans="11:11">
      <c r="K260" s="3"/>
    </row>
    <row r="261" spans="11:11">
      <c r="K261" s="3"/>
    </row>
    <row r="262" spans="11:11">
      <c r="K262" s="3"/>
    </row>
    <row r="263" spans="11:11">
      <c r="K263" s="3"/>
    </row>
    <row r="264" spans="11:11">
      <c r="K264" s="3"/>
    </row>
    <row r="265" spans="11:11">
      <c r="K265" s="3"/>
    </row>
    <row r="266" spans="11:11">
      <c r="K266" s="3"/>
    </row>
    <row r="267" spans="11:11">
      <c r="K267" s="3"/>
    </row>
    <row r="268" spans="11:11">
      <c r="K268" s="3"/>
    </row>
    <row r="269" spans="11:11">
      <c r="K269" s="3"/>
    </row>
    <row r="270" spans="11:11">
      <c r="K270" s="3"/>
    </row>
    <row r="271" spans="11:11">
      <c r="K271" s="3"/>
    </row>
    <row r="272" spans="11:11">
      <c r="K272" s="3"/>
    </row>
    <row r="273" spans="11:11">
      <c r="K273" s="3"/>
    </row>
    <row r="274" spans="11:11">
      <c r="K274" s="3"/>
    </row>
    <row r="275" spans="11:11">
      <c r="K275" s="3"/>
    </row>
    <row r="276" spans="11:11">
      <c r="K276" s="3"/>
    </row>
    <row r="277" spans="11:11">
      <c r="K277" s="3"/>
    </row>
    <row r="278" spans="11:11">
      <c r="K278" s="3"/>
    </row>
    <row r="279" spans="11:11">
      <c r="K279" s="3"/>
    </row>
    <row r="280" spans="11:11">
      <c r="K280" s="3"/>
    </row>
    <row r="281" spans="11:11">
      <c r="K281" s="3"/>
    </row>
    <row r="282" spans="11:11">
      <c r="K282" s="3"/>
    </row>
    <row r="283" spans="11:11">
      <c r="K283" s="3"/>
    </row>
    <row r="284" spans="11:11">
      <c r="K284" s="3"/>
    </row>
    <row r="285" spans="11:11">
      <c r="K285" s="3"/>
    </row>
    <row r="286" spans="11:11">
      <c r="K286" s="3"/>
    </row>
    <row r="287" spans="11:11">
      <c r="K287" s="3"/>
    </row>
    <row r="288" spans="11:11">
      <c r="K288" s="3"/>
    </row>
    <row r="289" spans="11:11">
      <c r="K289" s="3"/>
    </row>
    <row r="290" spans="11:11">
      <c r="K290" s="3"/>
    </row>
    <row r="291" spans="11:11">
      <c r="K291" s="3"/>
    </row>
    <row r="292" spans="11:11">
      <c r="K292" s="3"/>
    </row>
    <row r="293" spans="11:11">
      <c r="K293" s="3"/>
    </row>
    <row r="294" spans="11:11">
      <c r="K294" s="3"/>
    </row>
    <row r="295" spans="11:11">
      <c r="K295" s="3"/>
    </row>
    <row r="296" spans="11:11">
      <c r="K296" s="3"/>
    </row>
    <row r="297" spans="11:11">
      <c r="K297" s="3"/>
    </row>
    <row r="298" spans="11:11">
      <c r="K298" s="3"/>
    </row>
    <row r="299" spans="11:11">
      <c r="K299" s="3"/>
    </row>
    <row r="300" spans="11:11">
      <c r="K300" s="3"/>
    </row>
    <row r="301" spans="11:11">
      <c r="K301" s="3"/>
    </row>
    <row r="302" spans="11:11">
      <c r="K302" s="3"/>
    </row>
    <row r="303" spans="11:11">
      <c r="K303" s="3"/>
    </row>
    <row r="304" spans="11:11">
      <c r="K304" s="3"/>
    </row>
    <row r="305" spans="11:11">
      <c r="K305" s="3"/>
    </row>
    <row r="306" spans="11:11">
      <c r="K306" s="3"/>
    </row>
    <row r="307" spans="11:11">
      <c r="K307" s="3"/>
    </row>
    <row r="308" spans="11:11">
      <c r="K308" s="3"/>
    </row>
    <row r="309" spans="11:11">
      <c r="K309" s="3"/>
    </row>
    <row r="310" spans="11:11">
      <c r="K310" s="3"/>
    </row>
    <row r="311" spans="11:11">
      <c r="K311" s="3"/>
    </row>
    <row r="312" spans="11:11">
      <c r="K312" s="3"/>
    </row>
    <row r="313" spans="11:11">
      <c r="K313" s="3"/>
    </row>
    <row r="314" spans="11:11">
      <c r="K314" s="3"/>
    </row>
    <row r="315" spans="11:11">
      <c r="K315" s="3"/>
    </row>
    <row r="316" spans="11:11">
      <c r="K316" s="3"/>
    </row>
    <row r="317" spans="11:11">
      <c r="K317" s="3"/>
    </row>
    <row r="318" spans="11:11">
      <c r="K318" s="3"/>
    </row>
    <row r="319" spans="11:11">
      <c r="K319" s="3"/>
    </row>
    <row r="320" spans="11:11">
      <c r="K320" s="3"/>
    </row>
    <row r="321" spans="11:11">
      <c r="K321" s="3"/>
    </row>
    <row r="322" spans="11:11">
      <c r="K322" s="3"/>
    </row>
    <row r="323" spans="11:11">
      <c r="K323" s="3"/>
    </row>
    <row r="324" spans="11:11">
      <c r="K324" s="3"/>
    </row>
    <row r="325" spans="11:11">
      <c r="K325" s="3"/>
    </row>
    <row r="326" spans="11:11">
      <c r="K326" s="3"/>
    </row>
    <row r="327" spans="11:11">
      <c r="K327" s="3"/>
    </row>
    <row r="328" spans="11:11">
      <c r="K328" s="3"/>
    </row>
    <row r="329" spans="11:11">
      <c r="K329" s="3"/>
    </row>
    <row r="330" spans="11:11">
      <c r="K330" s="3"/>
    </row>
    <row r="331" spans="11:11">
      <c r="K331" s="3"/>
    </row>
    <row r="332" spans="11:11">
      <c r="K332" s="3"/>
    </row>
    <row r="333" spans="11:11">
      <c r="K333" s="3"/>
    </row>
    <row r="334" spans="11:11">
      <c r="K334" s="3"/>
    </row>
    <row r="335" spans="11:11">
      <c r="K335" s="3"/>
    </row>
    <row r="336" spans="11:11">
      <c r="K336" s="3"/>
    </row>
    <row r="337" spans="11:11">
      <c r="K337" s="3"/>
    </row>
    <row r="338" spans="11:11">
      <c r="K338" s="3"/>
    </row>
    <row r="339" spans="11:11">
      <c r="K339" s="3"/>
    </row>
    <row r="340" spans="11:11">
      <c r="K340" s="3"/>
    </row>
    <row r="341" spans="11:11">
      <c r="K341" s="3"/>
    </row>
    <row r="342" spans="11:11">
      <c r="K342" s="3"/>
    </row>
    <row r="343" spans="11:11">
      <c r="K343" s="3"/>
    </row>
    <row r="344" spans="11:11">
      <c r="K344" s="3"/>
    </row>
    <row r="345" spans="11:11">
      <c r="K345" s="3"/>
    </row>
    <row r="346" spans="11:11">
      <c r="K346" s="3"/>
    </row>
    <row r="347" spans="11:11">
      <c r="K347" s="3"/>
    </row>
    <row r="348" spans="11:11">
      <c r="K348" s="3"/>
    </row>
    <row r="349" spans="11:11">
      <c r="K349" s="3"/>
    </row>
    <row r="350" spans="11:11">
      <c r="K350" s="3"/>
    </row>
    <row r="351" spans="11:11">
      <c r="K351" s="3"/>
    </row>
    <row r="352" spans="11:11">
      <c r="K352" s="3"/>
    </row>
    <row r="353" spans="11:11">
      <c r="K353" s="3"/>
    </row>
    <row r="354" spans="11:11">
      <c r="K354" s="3"/>
    </row>
    <row r="355" spans="11:11">
      <c r="K355" s="3"/>
    </row>
    <row r="356" spans="11:11">
      <c r="K356" s="3"/>
    </row>
    <row r="357" spans="11:11">
      <c r="K357" s="3"/>
    </row>
    <row r="358" spans="11:11">
      <c r="K358" s="3"/>
    </row>
    <row r="359" spans="11:11">
      <c r="K359" s="3"/>
    </row>
    <row r="360" spans="11:11">
      <c r="K360" s="3"/>
    </row>
    <row r="361" spans="11:11">
      <c r="K361" s="3"/>
    </row>
    <row r="362" spans="11:11">
      <c r="K362" s="3"/>
    </row>
    <row r="363" spans="11:11">
      <c r="K363" s="3"/>
    </row>
    <row r="364" spans="11:11">
      <c r="K364" s="3"/>
    </row>
    <row r="365" spans="11:11">
      <c r="K365" s="3"/>
    </row>
    <row r="366" spans="11:11">
      <c r="K366" s="3"/>
    </row>
    <row r="367" spans="11:11">
      <c r="K367" s="3"/>
    </row>
    <row r="368" spans="11:11">
      <c r="K368" s="3"/>
    </row>
    <row r="369" spans="11:11">
      <c r="K369" s="3"/>
    </row>
    <row r="370" spans="11:11">
      <c r="K370" s="3"/>
    </row>
    <row r="371" spans="11:11">
      <c r="K371" s="3"/>
    </row>
    <row r="372" spans="11:11">
      <c r="K372" s="3"/>
    </row>
    <row r="373" spans="11:11">
      <c r="K373" s="3"/>
    </row>
    <row r="374" spans="11:11">
      <c r="K374" s="3"/>
    </row>
    <row r="375" spans="11:11">
      <c r="K375" s="3"/>
    </row>
    <row r="376" spans="11:11">
      <c r="K376" s="3"/>
    </row>
    <row r="377" spans="11:11">
      <c r="K377" s="3"/>
    </row>
    <row r="378" spans="11:11">
      <c r="K378" s="3"/>
    </row>
    <row r="379" spans="11:11">
      <c r="K379" s="3"/>
    </row>
    <row r="380" spans="11:11">
      <c r="K380" s="3"/>
    </row>
    <row r="381" spans="11:11">
      <c r="K381" s="3"/>
    </row>
    <row r="382" spans="11:11">
      <c r="K382" s="3"/>
    </row>
    <row r="383" spans="11:11">
      <c r="K383" s="3"/>
    </row>
    <row r="384" spans="11:11">
      <c r="K384" s="3"/>
    </row>
    <row r="385" spans="11:11">
      <c r="K385" s="3"/>
    </row>
    <row r="386" spans="11:11">
      <c r="K386" s="3"/>
    </row>
    <row r="387" spans="11:11">
      <c r="K387" s="3"/>
    </row>
    <row r="388" spans="11:11">
      <c r="K388" s="3"/>
    </row>
    <row r="389" spans="11:11">
      <c r="K389" s="3"/>
    </row>
    <row r="390" spans="11:11">
      <c r="K390" s="3"/>
    </row>
    <row r="391" spans="11:11">
      <c r="K391" s="3"/>
    </row>
    <row r="392" spans="11:11">
      <c r="K392" s="3"/>
    </row>
    <row r="393" spans="11:11">
      <c r="K393" s="3"/>
    </row>
    <row r="394" spans="11:11">
      <c r="K394" s="3"/>
    </row>
    <row r="395" spans="11:11">
      <c r="K395" s="3"/>
    </row>
    <row r="396" spans="11:11">
      <c r="K396" s="3"/>
    </row>
    <row r="397" spans="11:11">
      <c r="K397" s="3"/>
    </row>
    <row r="398" spans="11:11">
      <c r="K398" s="3"/>
    </row>
    <row r="399" spans="11:11">
      <c r="K399" s="3"/>
    </row>
    <row r="400" spans="11:11">
      <c r="K400" s="3"/>
    </row>
    <row r="401" spans="11:11">
      <c r="K401" s="3"/>
    </row>
    <row r="402" spans="11:11">
      <c r="K402" s="3"/>
    </row>
    <row r="403" spans="11:11">
      <c r="K403" s="3"/>
    </row>
    <row r="404" spans="11:11">
      <c r="K404" s="3"/>
    </row>
    <row r="405" spans="11:11">
      <c r="K405" s="3"/>
    </row>
    <row r="406" spans="11:11">
      <c r="K406" s="3"/>
    </row>
    <row r="407" spans="11:11">
      <c r="K407" s="3"/>
    </row>
    <row r="408" spans="11:11">
      <c r="K408" s="3"/>
    </row>
    <row r="409" spans="11:11">
      <c r="K409" s="3"/>
    </row>
    <row r="410" spans="11:11">
      <c r="K410" s="3"/>
    </row>
    <row r="411" spans="11:11">
      <c r="K411" s="3"/>
    </row>
    <row r="412" spans="11:11">
      <c r="K412" s="3"/>
    </row>
    <row r="413" spans="11:11">
      <c r="K413" s="3"/>
    </row>
    <row r="414" spans="11:11">
      <c r="K414" s="3"/>
    </row>
    <row r="415" spans="11:11">
      <c r="K415" s="3"/>
    </row>
    <row r="416" spans="11:11">
      <c r="K416" s="3"/>
    </row>
    <row r="417" spans="11:11">
      <c r="K417" s="3"/>
    </row>
    <row r="418" spans="11:11">
      <c r="K418" s="3"/>
    </row>
    <row r="419" spans="11:11">
      <c r="K419" s="3"/>
    </row>
    <row r="420" spans="11:11">
      <c r="K420" s="3"/>
    </row>
    <row r="421" spans="11:11">
      <c r="K421" s="3"/>
    </row>
    <row r="422" spans="11:11">
      <c r="K422" s="3"/>
    </row>
    <row r="423" spans="11:11">
      <c r="K423" s="3"/>
    </row>
    <row r="424" spans="11:11">
      <c r="K424" s="3"/>
    </row>
    <row r="425" spans="11:11">
      <c r="K425" s="3"/>
    </row>
    <row r="426" spans="11:11">
      <c r="K426" s="3"/>
    </row>
    <row r="427" spans="11:11">
      <c r="K427" s="3"/>
    </row>
    <row r="428" spans="11:11">
      <c r="K428" s="3"/>
    </row>
    <row r="429" spans="11:11">
      <c r="K429" s="3"/>
    </row>
    <row r="430" spans="11:11">
      <c r="K430" s="3"/>
    </row>
    <row r="431" spans="11:11">
      <c r="K431" s="3"/>
    </row>
    <row r="432" spans="11:11">
      <c r="K432" s="3"/>
    </row>
    <row r="433" spans="11:11">
      <c r="K433" s="3"/>
    </row>
    <row r="434" spans="11:11">
      <c r="K434" s="3"/>
    </row>
    <row r="435" spans="11:11">
      <c r="K435" s="3"/>
    </row>
    <row r="436" spans="11:11">
      <c r="K436" s="3"/>
    </row>
    <row r="437" spans="11:11">
      <c r="K437" s="3"/>
    </row>
    <row r="438" spans="11:11">
      <c r="K438" s="3"/>
    </row>
    <row r="439" spans="11:11">
      <c r="K439" s="3"/>
    </row>
    <row r="440" spans="11:11">
      <c r="K440" s="3"/>
    </row>
    <row r="441" spans="11:11">
      <c r="K441" s="3"/>
    </row>
    <row r="442" spans="11:11">
      <c r="K442" s="3"/>
    </row>
    <row r="443" spans="11:11">
      <c r="K443" s="3"/>
    </row>
    <row r="444" spans="11:11">
      <c r="K444" s="3"/>
    </row>
    <row r="445" spans="11:11">
      <c r="K445" s="3"/>
    </row>
    <row r="446" spans="11:11">
      <c r="K446" s="3"/>
    </row>
    <row r="447" spans="11:11">
      <c r="K447" s="3"/>
    </row>
    <row r="448" spans="11:11">
      <c r="K448" s="3"/>
    </row>
    <row r="449" spans="11:11">
      <c r="K449" s="3"/>
    </row>
    <row r="450" spans="11:11">
      <c r="K450" s="3"/>
    </row>
    <row r="451" spans="11:11">
      <c r="K451" s="3"/>
    </row>
    <row r="452" spans="11:11">
      <c r="K452" s="3"/>
    </row>
    <row r="453" spans="11:11">
      <c r="K453" s="3"/>
    </row>
    <row r="454" spans="11:11">
      <c r="K454" s="3"/>
    </row>
    <row r="455" spans="11:11">
      <c r="K455" s="3"/>
    </row>
    <row r="456" spans="11:11">
      <c r="K456" s="3"/>
    </row>
    <row r="457" spans="11:11">
      <c r="K457" s="3"/>
    </row>
    <row r="458" spans="11:11">
      <c r="K458" s="3"/>
    </row>
    <row r="459" spans="11:11">
      <c r="K459" s="3"/>
    </row>
    <row r="460" spans="11:11">
      <c r="K460" s="3"/>
    </row>
    <row r="461" spans="11:11">
      <c r="K461" s="3"/>
    </row>
    <row r="462" spans="11:11">
      <c r="K462" s="3"/>
    </row>
    <row r="463" spans="11:11">
      <c r="K463" s="3"/>
    </row>
    <row r="464" spans="11:11">
      <c r="K464" s="3"/>
    </row>
    <row r="465" spans="11:11">
      <c r="K465" s="3"/>
    </row>
    <row r="466" spans="11:11">
      <c r="K466" s="3"/>
    </row>
    <row r="467" spans="11:11">
      <c r="K467" s="3"/>
    </row>
    <row r="468" spans="11:11">
      <c r="K468" s="3"/>
    </row>
    <row r="469" spans="11:11">
      <c r="K469" s="3"/>
    </row>
    <row r="470" spans="11:11">
      <c r="K470" s="3"/>
    </row>
    <row r="471" spans="11:11">
      <c r="K471" s="3"/>
    </row>
    <row r="472" spans="11:11">
      <c r="K472" s="3"/>
    </row>
    <row r="473" spans="11:11">
      <c r="K473" s="3"/>
    </row>
    <row r="474" spans="11:11">
      <c r="K474" s="3"/>
    </row>
    <row r="475" spans="11:11">
      <c r="K475" s="3"/>
    </row>
    <row r="476" spans="11:11">
      <c r="K476" s="3"/>
    </row>
    <row r="477" spans="11:11">
      <c r="K477" s="3"/>
    </row>
    <row r="478" spans="11:11">
      <c r="K478" s="3"/>
    </row>
    <row r="479" spans="11:11">
      <c r="K479" s="3"/>
    </row>
    <row r="480" spans="11:11">
      <c r="K480" s="3"/>
    </row>
    <row r="481" spans="11:11">
      <c r="K481" s="3"/>
    </row>
    <row r="482" spans="11:11">
      <c r="K482" s="3"/>
    </row>
    <row r="483" spans="11:11">
      <c r="K483" s="3"/>
    </row>
    <row r="484" spans="11:11">
      <c r="K484" s="3"/>
    </row>
    <row r="485" spans="11:11">
      <c r="K485" s="3"/>
    </row>
    <row r="486" spans="11:11">
      <c r="K486" s="3"/>
    </row>
    <row r="487" spans="11:11">
      <c r="K487" s="3"/>
    </row>
    <row r="488" spans="11:11">
      <c r="K488" s="3"/>
    </row>
    <row r="489" spans="11:11">
      <c r="K489" s="3"/>
    </row>
    <row r="490" spans="11:11">
      <c r="K490" s="3"/>
    </row>
    <row r="491" spans="11:11">
      <c r="K491" s="3"/>
    </row>
    <row r="492" spans="11:11">
      <c r="K492" s="3"/>
    </row>
    <row r="493" spans="11:11">
      <c r="K493" s="3"/>
    </row>
    <row r="494" spans="11:11">
      <c r="K494" s="3"/>
    </row>
    <row r="495" spans="11:11">
      <c r="K495" s="3"/>
    </row>
    <row r="496" spans="11:11">
      <c r="K496" s="3"/>
    </row>
    <row r="497" spans="11:11">
      <c r="K497" s="3"/>
    </row>
    <row r="498" spans="11:11">
      <c r="K498" s="3"/>
    </row>
    <row r="499" spans="11:11">
      <c r="K499" s="3"/>
    </row>
    <row r="500" spans="11:11">
      <c r="K500" s="3"/>
    </row>
    <row r="501" spans="11:11">
      <c r="K501" s="3"/>
    </row>
    <row r="502" spans="11:11">
      <c r="K502" s="3"/>
    </row>
    <row r="503" spans="11:11">
      <c r="K503" s="3"/>
    </row>
    <row r="504" spans="11:11">
      <c r="K504" s="3"/>
    </row>
    <row r="505" spans="11:11">
      <c r="K505" s="3"/>
    </row>
    <row r="506" spans="11:11">
      <c r="K506" s="3"/>
    </row>
    <row r="507" spans="11:11">
      <c r="K507" s="3"/>
    </row>
    <row r="508" spans="11:11">
      <c r="K508" s="3"/>
    </row>
    <row r="509" spans="11:11">
      <c r="K509" s="3"/>
    </row>
    <row r="510" spans="11:11">
      <c r="K510" s="3"/>
    </row>
    <row r="511" spans="11:11">
      <c r="K511" s="3"/>
    </row>
    <row r="512" spans="11:11">
      <c r="K512" s="3"/>
    </row>
    <row r="513" spans="11:11">
      <c r="K513" s="3"/>
    </row>
    <row r="514" spans="11:11">
      <c r="K514" s="3"/>
    </row>
    <row r="515" spans="11:11">
      <c r="K515" s="3"/>
    </row>
    <row r="516" spans="11:11">
      <c r="K516" s="3"/>
    </row>
    <row r="517" spans="11:11">
      <c r="K517" s="3"/>
    </row>
    <row r="518" spans="11:11">
      <c r="K518" s="3"/>
    </row>
    <row r="519" spans="11:11">
      <c r="K519" s="3"/>
    </row>
    <row r="520" spans="11:11">
      <c r="K520" s="3"/>
    </row>
    <row r="521" spans="11:11">
      <c r="K521" s="3"/>
    </row>
    <row r="522" spans="11:11">
      <c r="K522" s="3"/>
    </row>
    <row r="523" spans="11:11">
      <c r="K523" s="3"/>
    </row>
    <row r="524" spans="11:11">
      <c r="K524" s="3"/>
    </row>
    <row r="525" spans="11:11">
      <c r="K525" s="3"/>
    </row>
    <row r="526" spans="11:11">
      <c r="K526" s="3"/>
    </row>
    <row r="527" spans="11:11">
      <c r="K527" s="3"/>
    </row>
    <row r="528" spans="11:11">
      <c r="K528" s="3"/>
    </row>
    <row r="529" spans="11:11">
      <c r="K529" s="3"/>
    </row>
    <row r="530" spans="11:11">
      <c r="K530" s="3"/>
    </row>
    <row r="531" spans="11:11">
      <c r="K531" s="3"/>
    </row>
    <row r="532" spans="11:11">
      <c r="K532" s="3"/>
    </row>
    <row r="533" spans="11:11">
      <c r="K533" s="3"/>
    </row>
    <row r="534" spans="11:11">
      <c r="K534" s="3"/>
    </row>
    <row r="535" spans="11:11">
      <c r="K535" s="3"/>
    </row>
    <row r="536" spans="11:11">
      <c r="K536" s="3"/>
    </row>
    <row r="537" spans="11:11">
      <c r="K537" s="3"/>
    </row>
    <row r="538" spans="11:11">
      <c r="K538" s="3"/>
    </row>
    <row r="539" spans="11:11">
      <c r="K539" s="3"/>
    </row>
    <row r="540" spans="11:11">
      <c r="K540" s="3"/>
    </row>
    <row r="541" spans="11:11">
      <c r="K541" s="3"/>
    </row>
    <row r="542" spans="11:11">
      <c r="K542" s="3"/>
    </row>
    <row r="543" spans="11:11">
      <c r="K543" s="3"/>
    </row>
    <row r="544" spans="11:11">
      <c r="K544" s="3"/>
    </row>
    <row r="545" spans="11:11">
      <c r="K545" s="3"/>
    </row>
    <row r="546" spans="11:11">
      <c r="K546" s="3"/>
    </row>
    <row r="547" spans="11:11">
      <c r="K547" s="3"/>
    </row>
    <row r="548" spans="11:11">
      <c r="K548" s="3"/>
    </row>
    <row r="549" spans="11:11">
      <c r="K549" s="3"/>
    </row>
    <row r="550" spans="11:11">
      <c r="K550" s="3"/>
    </row>
    <row r="551" spans="11:11">
      <c r="K551" s="3"/>
    </row>
    <row r="552" spans="11:11">
      <c r="K552" s="3"/>
    </row>
    <row r="553" spans="11:11">
      <c r="K553" s="3"/>
    </row>
    <row r="554" spans="11:11">
      <c r="K554" s="3"/>
    </row>
    <row r="555" spans="11:11">
      <c r="K555" s="3"/>
    </row>
    <row r="556" spans="11:11">
      <c r="K556" s="3"/>
    </row>
    <row r="557" spans="11:11">
      <c r="K557" s="3"/>
    </row>
    <row r="558" spans="11:11">
      <c r="K558" s="3"/>
    </row>
    <row r="559" spans="11:11">
      <c r="K559" s="3"/>
    </row>
    <row r="560" spans="11:11">
      <c r="K560" s="3"/>
    </row>
    <row r="561" spans="11:11">
      <c r="K561" s="3"/>
    </row>
    <row r="562" spans="11:11">
      <c r="K562" s="3"/>
    </row>
    <row r="563" spans="11:11">
      <c r="K563" s="3"/>
    </row>
    <row r="564" spans="11:11">
      <c r="K564" s="3"/>
    </row>
    <row r="565" spans="11:11">
      <c r="K565" s="3"/>
    </row>
    <row r="566" spans="11:11">
      <c r="K566" s="3"/>
    </row>
    <row r="567" spans="11:11">
      <c r="K567" s="3"/>
    </row>
    <row r="568" spans="11:11">
      <c r="K568" s="3"/>
    </row>
    <row r="569" spans="11:11">
      <c r="K569" s="3"/>
    </row>
    <row r="570" spans="11:11">
      <c r="K570" s="3"/>
    </row>
    <row r="571" spans="11:11">
      <c r="K571" s="3"/>
    </row>
    <row r="572" spans="11:11">
      <c r="K572" s="3"/>
    </row>
    <row r="573" spans="11:11">
      <c r="K573" s="3"/>
    </row>
    <row r="574" spans="11:11">
      <c r="K574" s="3"/>
    </row>
    <row r="575" spans="11:11">
      <c r="K575" s="3"/>
    </row>
    <row r="576" spans="11:11">
      <c r="K576" s="3"/>
    </row>
    <row r="577" spans="11:11">
      <c r="K577" s="3"/>
    </row>
    <row r="578" spans="11:11">
      <c r="K578" s="3"/>
    </row>
    <row r="579" spans="11:11">
      <c r="K579" s="3"/>
    </row>
    <row r="580" spans="11:11">
      <c r="K580" s="3"/>
    </row>
    <row r="581" spans="11:11">
      <c r="K581" s="3"/>
    </row>
    <row r="582" spans="11:11">
      <c r="K582" s="3"/>
    </row>
    <row r="583" spans="11:11">
      <c r="K583" s="3"/>
    </row>
    <row r="584" spans="11:11">
      <c r="K584" s="3"/>
    </row>
    <row r="585" spans="11:11">
      <c r="K585" s="3"/>
    </row>
    <row r="586" spans="11:11">
      <c r="K586" s="3"/>
    </row>
    <row r="587" spans="11:11">
      <c r="K587" s="3"/>
    </row>
    <row r="588" spans="11:11">
      <c r="K588" s="3"/>
    </row>
    <row r="589" spans="11:11">
      <c r="K589" s="3"/>
    </row>
    <row r="590" spans="11:11">
      <c r="K590" s="3"/>
    </row>
    <row r="591" spans="11:11">
      <c r="K591" s="3"/>
    </row>
    <row r="592" spans="11:11">
      <c r="K592" s="3"/>
    </row>
    <row r="593" spans="11:11">
      <c r="K593" s="3"/>
    </row>
    <row r="594" spans="11:11">
      <c r="K594" s="3"/>
    </row>
    <row r="595" spans="11:11">
      <c r="K595" s="3"/>
    </row>
    <row r="596" spans="11:11">
      <c r="K596" s="3"/>
    </row>
    <row r="597" spans="11:11">
      <c r="K597" s="3"/>
    </row>
    <row r="598" spans="11:11">
      <c r="K598" s="3"/>
    </row>
    <row r="599" spans="11:11">
      <c r="K599" s="3"/>
    </row>
    <row r="600" spans="11:11">
      <c r="K600" s="3"/>
    </row>
    <row r="601" spans="11:11">
      <c r="K601" s="3"/>
    </row>
    <row r="602" spans="11:11">
      <c r="K602" s="3"/>
    </row>
    <row r="603" spans="11:11">
      <c r="K603" s="3"/>
    </row>
    <row r="604" spans="11:11">
      <c r="K604" s="3"/>
    </row>
    <row r="605" spans="11:11">
      <c r="K605" s="3"/>
    </row>
    <row r="606" spans="11:11">
      <c r="K606" s="3"/>
    </row>
    <row r="607" spans="11:11">
      <c r="K607" s="3"/>
    </row>
    <row r="608" spans="11:11">
      <c r="K608" s="3"/>
    </row>
    <row r="609" spans="11:11">
      <c r="K609" s="3"/>
    </row>
    <row r="610" spans="11:11">
      <c r="K610" s="3"/>
    </row>
    <row r="611" spans="11:11">
      <c r="K611" s="3"/>
    </row>
    <row r="612" spans="11:11">
      <c r="K612" s="3"/>
    </row>
    <row r="613" spans="11:11">
      <c r="K613" s="3"/>
    </row>
    <row r="614" spans="11:11">
      <c r="K614" s="3"/>
    </row>
    <row r="615" spans="11:11">
      <c r="K615" s="3"/>
    </row>
    <row r="616" spans="11:11">
      <c r="K616" s="3"/>
    </row>
    <row r="617" spans="11:11">
      <c r="K617" s="3"/>
    </row>
    <row r="618" spans="11:11">
      <c r="K618" s="3"/>
    </row>
    <row r="619" spans="11:11">
      <c r="K619" s="3"/>
    </row>
    <row r="620" spans="11:11">
      <c r="K620" s="3"/>
    </row>
    <row r="621" spans="11:11">
      <c r="K621" s="3"/>
    </row>
    <row r="622" spans="11:11">
      <c r="K622" s="3"/>
    </row>
    <row r="623" spans="11:11">
      <c r="K623" s="3"/>
    </row>
    <row r="624" spans="11:11">
      <c r="K624" s="3"/>
    </row>
    <row r="625" spans="11:11">
      <c r="K625" s="3"/>
    </row>
    <row r="626" spans="11:11">
      <c r="K626" s="3"/>
    </row>
    <row r="627" spans="11:11">
      <c r="K627" s="3"/>
    </row>
    <row r="628" spans="11:11">
      <c r="K628" s="3"/>
    </row>
    <row r="629" spans="11:11">
      <c r="K629" s="3"/>
    </row>
    <row r="630" spans="11:11">
      <c r="K630" s="3"/>
    </row>
    <row r="631" spans="11:11">
      <c r="K631" s="3"/>
    </row>
    <row r="632" spans="11:11">
      <c r="K632" s="3"/>
    </row>
    <row r="633" spans="11:11">
      <c r="K633" s="3"/>
    </row>
    <row r="634" spans="11:11">
      <c r="K634" s="3"/>
    </row>
    <row r="635" spans="11:11">
      <c r="K635" s="3"/>
    </row>
    <row r="636" spans="11:11">
      <c r="K636" s="3"/>
    </row>
    <row r="637" spans="11:11">
      <c r="K637" s="3"/>
    </row>
    <row r="638" spans="11:11">
      <c r="K638" s="3"/>
    </row>
    <row r="639" spans="11:11">
      <c r="K639" s="3"/>
    </row>
    <row r="640" spans="11:11">
      <c r="K640" s="3"/>
    </row>
    <row r="641" spans="11:11">
      <c r="K641" s="3"/>
    </row>
    <row r="642" spans="11:11">
      <c r="K642" s="3"/>
    </row>
    <row r="643" spans="11:11">
      <c r="K643" s="3"/>
    </row>
    <row r="644" spans="11:11">
      <c r="K644" s="3"/>
    </row>
    <row r="645" spans="11:11">
      <c r="K645" s="3"/>
    </row>
    <row r="646" spans="11:11">
      <c r="K646" s="3"/>
    </row>
    <row r="647" spans="11:11">
      <c r="K647" s="3"/>
    </row>
    <row r="648" spans="11:11">
      <c r="K648" s="3"/>
    </row>
    <row r="649" spans="11:11">
      <c r="K649" s="3"/>
    </row>
    <row r="650" spans="11:11">
      <c r="K650" s="3"/>
    </row>
    <row r="651" spans="11:11">
      <c r="K651" s="3"/>
    </row>
    <row r="652" spans="11:11">
      <c r="K652" s="3"/>
    </row>
    <row r="653" spans="11:11">
      <c r="K653" s="3"/>
    </row>
    <row r="654" spans="11:11">
      <c r="K654" s="3"/>
    </row>
    <row r="655" spans="11:11">
      <c r="K655" s="3"/>
    </row>
    <row r="656" spans="11:11">
      <c r="K656" s="3"/>
    </row>
    <row r="657" spans="11:11">
      <c r="K657" s="3"/>
    </row>
    <row r="658" spans="11:11">
      <c r="K658" s="3"/>
    </row>
    <row r="659" spans="11:11">
      <c r="K659" s="3"/>
    </row>
    <row r="660" spans="11:11">
      <c r="K660" s="3"/>
    </row>
    <row r="661" spans="11:11">
      <c r="K661" s="3"/>
    </row>
    <row r="662" spans="11:11">
      <c r="K662" s="3"/>
    </row>
    <row r="663" spans="11:11">
      <c r="K663" s="3"/>
    </row>
    <row r="664" spans="11:11">
      <c r="K664" s="3"/>
    </row>
    <row r="665" spans="11:11">
      <c r="K665" s="3"/>
    </row>
    <row r="666" spans="11:11">
      <c r="K666" s="3"/>
    </row>
    <row r="667" spans="11:11">
      <c r="K667" s="3"/>
    </row>
    <row r="668" spans="11:11">
      <c r="K668" s="3"/>
    </row>
    <row r="669" spans="11:11">
      <c r="K669" s="3"/>
    </row>
    <row r="670" spans="11:11">
      <c r="K670" s="3"/>
    </row>
    <row r="671" spans="11:11">
      <c r="K671" s="3"/>
    </row>
    <row r="672" spans="11:11">
      <c r="K672" s="3"/>
    </row>
    <row r="673" spans="11:11">
      <c r="K673" s="3"/>
    </row>
    <row r="674" spans="11:11">
      <c r="K674" s="3"/>
    </row>
    <row r="675" spans="11:11">
      <c r="K675" s="3"/>
    </row>
    <row r="676" spans="11:11">
      <c r="K676" s="3"/>
    </row>
    <row r="677" spans="11:11">
      <c r="K677" s="3"/>
    </row>
    <row r="678" spans="11:11">
      <c r="K678" s="3"/>
    </row>
    <row r="679" spans="11:11">
      <c r="K679" s="3"/>
    </row>
    <row r="680" spans="11:11">
      <c r="K680" s="3"/>
    </row>
    <row r="681" spans="11:11">
      <c r="K681" s="3"/>
    </row>
    <row r="682" spans="11:11">
      <c r="K682" s="3"/>
    </row>
    <row r="683" spans="11:11">
      <c r="K683" s="3"/>
    </row>
    <row r="684" spans="11:11">
      <c r="K684" s="3"/>
    </row>
    <row r="685" spans="11:11">
      <c r="K685" s="3"/>
    </row>
    <row r="686" spans="11:11">
      <c r="K686" s="3"/>
    </row>
    <row r="687" spans="11:11">
      <c r="K687" s="3"/>
    </row>
    <row r="688" spans="11:11">
      <c r="K688" s="3"/>
    </row>
    <row r="689" spans="11:11">
      <c r="K689" s="3"/>
    </row>
    <row r="690" spans="11:11">
      <c r="K690" s="3"/>
    </row>
    <row r="691" spans="11:11">
      <c r="K691" s="3"/>
    </row>
    <row r="692" spans="11:11">
      <c r="K692" s="3"/>
    </row>
    <row r="693" spans="11:11">
      <c r="K693" s="3"/>
    </row>
    <row r="694" spans="11:11">
      <c r="K694" s="3"/>
    </row>
    <row r="695" spans="11:11">
      <c r="K695" s="3"/>
    </row>
    <row r="696" spans="11:11">
      <c r="K696" s="3"/>
    </row>
    <row r="697" spans="11:11">
      <c r="K697" s="3"/>
    </row>
    <row r="698" spans="11:11">
      <c r="K698" s="3"/>
    </row>
    <row r="699" spans="11:11">
      <c r="K699" s="3"/>
    </row>
    <row r="700" spans="11:11">
      <c r="K700" s="3"/>
    </row>
    <row r="701" spans="11:11">
      <c r="K701" s="3"/>
    </row>
    <row r="702" spans="11:11">
      <c r="K702" s="3"/>
    </row>
    <row r="703" spans="11:11">
      <c r="K703" s="3"/>
    </row>
    <row r="704" spans="11:11">
      <c r="K704" s="3"/>
    </row>
    <row r="705" spans="11:11">
      <c r="K705" s="3"/>
    </row>
    <row r="706" spans="11:11">
      <c r="K706" s="3"/>
    </row>
    <row r="707" spans="11:11">
      <c r="K707" s="3"/>
    </row>
    <row r="708" spans="11:11">
      <c r="K708" s="3"/>
    </row>
    <row r="709" spans="11:11">
      <c r="K709" s="3"/>
    </row>
    <row r="710" spans="11:11">
      <c r="K710" s="3"/>
    </row>
    <row r="711" spans="11:11">
      <c r="K711" s="3"/>
    </row>
    <row r="712" spans="11:11">
      <c r="K712" s="3"/>
    </row>
    <row r="713" spans="11:11">
      <c r="K713" s="3"/>
    </row>
    <row r="714" spans="11:11">
      <c r="K714" s="3"/>
    </row>
    <row r="715" spans="11:11">
      <c r="K715" s="3"/>
    </row>
    <row r="716" spans="11:11">
      <c r="K716" s="3"/>
    </row>
    <row r="717" spans="11:11">
      <c r="K717" s="3"/>
    </row>
    <row r="718" spans="11:11">
      <c r="K718" s="3"/>
    </row>
    <row r="719" spans="11:11">
      <c r="K719" s="3"/>
    </row>
    <row r="720" spans="11:11">
      <c r="K720" s="3"/>
    </row>
    <row r="721" spans="11:11">
      <c r="K721" s="3"/>
    </row>
    <row r="722" spans="11:11">
      <c r="K722" s="3"/>
    </row>
    <row r="723" spans="11:11">
      <c r="K723" s="3"/>
    </row>
    <row r="724" spans="11:11">
      <c r="K724" s="3"/>
    </row>
    <row r="725" spans="11:11">
      <c r="K725" s="3"/>
    </row>
    <row r="726" spans="11:11">
      <c r="K726" s="3"/>
    </row>
    <row r="727" spans="11:11">
      <c r="K727" s="3"/>
    </row>
    <row r="728" spans="11:11">
      <c r="K728" s="3"/>
    </row>
    <row r="729" spans="11:11">
      <c r="K729" s="3"/>
    </row>
    <row r="730" spans="11:11">
      <c r="K730" s="3"/>
    </row>
    <row r="731" spans="11:11">
      <c r="K731" s="3"/>
    </row>
    <row r="732" spans="11:11">
      <c r="K732" s="3"/>
    </row>
    <row r="733" spans="11:11">
      <c r="K733" s="3"/>
    </row>
    <row r="734" spans="11:11">
      <c r="K734" s="3"/>
    </row>
    <row r="735" spans="11:11">
      <c r="K735" s="3"/>
    </row>
    <row r="736" spans="11:11">
      <c r="K736" s="3"/>
    </row>
    <row r="737" spans="11:11">
      <c r="K737" s="3"/>
    </row>
    <row r="738" spans="11:11">
      <c r="K738" s="3"/>
    </row>
    <row r="739" spans="11:11">
      <c r="K739" s="3"/>
    </row>
    <row r="740" spans="11:11">
      <c r="K740" s="3"/>
    </row>
    <row r="741" spans="11:11">
      <c r="K741" s="3"/>
    </row>
    <row r="742" spans="11:11">
      <c r="K742" s="3"/>
    </row>
    <row r="743" spans="11:11">
      <c r="K743" s="3"/>
    </row>
    <row r="744" spans="11:11">
      <c r="K744" s="3"/>
    </row>
    <row r="745" spans="11:11">
      <c r="K745" s="3"/>
    </row>
    <row r="746" spans="11:11">
      <c r="K746" s="3"/>
    </row>
    <row r="747" spans="11:11">
      <c r="K747" s="3"/>
    </row>
    <row r="748" spans="11:11">
      <c r="K748" s="3"/>
    </row>
    <row r="749" spans="11:11">
      <c r="K749" s="3"/>
    </row>
    <row r="750" spans="11:11">
      <c r="K750" s="3"/>
    </row>
    <row r="751" spans="11:11">
      <c r="K751" s="3"/>
    </row>
    <row r="752" spans="11:11">
      <c r="K752" s="3"/>
    </row>
    <row r="753" spans="11:11">
      <c r="K753" s="3"/>
    </row>
    <row r="754" spans="11:11">
      <c r="K754" s="3"/>
    </row>
    <row r="755" spans="11:11">
      <c r="K755" s="3"/>
    </row>
    <row r="756" spans="11:11">
      <c r="K756" s="3"/>
    </row>
    <row r="757" spans="11:11">
      <c r="K757" s="3"/>
    </row>
    <row r="758" spans="11:11">
      <c r="K758" s="3"/>
    </row>
    <row r="759" spans="11:11">
      <c r="K759" s="3"/>
    </row>
    <row r="760" spans="11:11">
      <c r="K760" s="3"/>
    </row>
    <row r="761" spans="11:11">
      <c r="K761" s="3"/>
    </row>
    <row r="762" spans="11:11">
      <c r="K762" s="3"/>
    </row>
    <row r="763" spans="11:11">
      <c r="K763" s="3"/>
    </row>
    <row r="764" spans="11:11">
      <c r="K764" s="3"/>
    </row>
    <row r="765" spans="11:11">
      <c r="K765" s="3"/>
    </row>
    <row r="766" spans="11:11">
      <c r="K766" s="3"/>
    </row>
    <row r="767" spans="11:11">
      <c r="K767" s="3"/>
    </row>
    <row r="768" spans="11:11">
      <c r="K768" s="3"/>
    </row>
    <row r="769" spans="11:11">
      <c r="K769" s="3"/>
    </row>
    <row r="770" spans="11:11">
      <c r="K770" s="3"/>
    </row>
    <row r="771" spans="11:11">
      <c r="K771" s="3"/>
    </row>
    <row r="772" spans="11:11">
      <c r="K772" s="3"/>
    </row>
    <row r="773" spans="11:11">
      <c r="K773" s="3"/>
    </row>
    <row r="774" spans="11:11">
      <c r="K774" s="3"/>
    </row>
    <row r="775" spans="11:11">
      <c r="K775" s="3"/>
    </row>
    <row r="776" spans="11:11">
      <c r="K776" s="3"/>
    </row>
    <row r="777" spans="11:11">
      <c r="K777" s="3"/>
    </row>
    <row r="778" spans="11:11">
      <c r="K778" s="3"/>
    </row>
    <row r="779" spans="11:11">
      <c r="K779" s="3"/>
    </row>
    <row r="780" spans="11:11">
      <c r="K780" s="3"/>
    </row>
    <row r="781" spans="11:11">
      <c r="K781" s="3"/>
    </row>
    <row r="782" spans="11:11">
      <c r="K782" s="3"/>
    </row>
    <row r="783" spans="11:11">
      <c r="K783" s="3"/>
    </row>
    <row r="784" spans="11:11">
      <c r="K784" s="3"/>
    </row>
    <row r="785" spans="11:11">
      <c r="K785" s="3"/>
    </row>
    <row r="786" spans="11:11">
      <c r="K786" s="3"/>
    </row>
    <row r="787" spans="11:11">
      <c r="K787" s="3"/>
    </row>
    <row r="788" spans="11:11">
      <c r="K788" s="3"/>
    </row>
    <row r="789" spans="11:11">
      <c r="K789" s="3"/>
    </row>
    <row r="790" spans="11:11">
      <c r="K790" s="3"/>
    </row>
    <row r="791" spans="11:11">
      <c r="K791" s="3"/>
    </row>
    <row r="792" spans="11:11">
      <c r="K792" s="3"/>
    </row>
    <row r="793" spans="11:11">
      <c r="K793" s="3"/>
    </row>
    <row r="794" spans="11:11">
      <c r="K794" s="3"/>
    </row>
    <row r="795" spans="11:11">
      <c r="K795" s="3"/>
    </row>
    <row r="796" spans="11:11">
      <c r="K796" s="3"/>
    </row>
    <row r="797" spans="11:11">
      <c r="K797" s="3"/>
    </row>
    <row r="798" spans="11:11">
      <c r="K798" s="3"/>
    </row>
    <row r="799" spans="11:11">
      <c r="K799" s="3"/>
    </row>
    <row r="800" spans="11:11">
      <c r="K800" s="3"/>
    </row>
    <row r="801" spans="11:11">
      <c r="K801" s="3"/>
    </row>
    <row r="802" spans="11:11">
      <c r="K802" s="3"/>
    </row>
    <row r="803" spans="11:11">
      <c r="K803" s="3"/>
    </row>
    <row r="804" spans="11:11">
      <c r="K804" s="3"/>
    </row>
    <row r="805" spans="11:11">
      <c r="K805" s="3"/>
    </row>
    <row r="806" spans="11:11">
      <c r="K806" s="3"/>
    </row>
    <row r="807" spans="11:11">
      <c r="K807" s="3"/>
    </row>
    <row r="808" spans="11:11">
      <c r="K808" s="3"/>
    </row>
    <row r="809" spans="11:11">
      <c r="K809" s="3"/>
    </row>
    <row r="810" spans="11:11">
      <c r="K810" s="3"/>
    </row>
    <row r="811" spans="11:11">
      <c r="K811" s="3"/>
    </row>
    <row r="812" spans="11:11">
      <c r="K812" s="3"/>
    </row>
    <row r="813" spans="11:11">
      <c r="K813" s="3"/>
    </row>
    <row r="814" spans="11:11">
      <c r="K814" s="3"/>
    </row>
    <row r="815" spans="11:11">
      <c r="K815" s="3"/>
    </row>
    <row r="816" spans="11:11">
      <c r="K816" s="3"/>
    </row>
    <row r="817" spans="11:11">
      <c r="K817" s="3"/>
    </row>
    <row r="818" spans="11:11">
      <c r="K818" s="3"/>
    </row>
    <row r="819" spans="11:11">
      <c r="K819" s="3"/>
    </row>
    <row r="820" spans="11:11">
      <c r="K820" s="3"/>
    </row>
    <row r="821" spans="11:11">
      <c r="K821" s="3"/>
    </row>
    <row r="822" spans="11:11">
      <c r="K822" s="3"/>
    </row>
    <row r="823" spans="11:11">
      <c r="K823" s="3"/>
    </row>
    <row r="824" spans="11:11">
      <c r="K824" s="3"/>
    </row>
    <row r="825" spans="11:11">
      <c r="K825" s="3"/>
    </row>
    <row r="826" spans="11:11">
      <c r="K826" s="3"/>
    </row>
    <row r="827" spans="11:11">
      <c r="K827" s="3"/>
    </row>
    <row r="828" spans="11:11">
      <c r="K828" s="3"/>
    </row>
    <row r="829" spans="11:11">
      <c r="K829" s="3"/>
    </row>
    <row r="830" spans="11:11">
      <c r="K830" s="3"/>
    </row>
    <row r="831" spans="11:11">
      <c r="K831" s="3"/>
    </row>
    <row r="832" spans="11:11">
      <c r="K832" s="3"/>
    </row>
    <row r="833" spans="11:11">
      <c r="K833" s="3"/>
    </row>
    <row r="834" spans="11:11">
      <c r="K834" s="3"/>
    </row>
    <row r="835" spans="11:11">
      <c r="K835" s="3"/>
    </row>
    <row r="836" spans="11:11">
      <c r="K836" s="3"/>
    </row>
    <row r="837" spans="11:11">
      <c r="K837" s="3"/>
    </row>
    <row r="838" spans="11:11">
      <c r="K838" s="3"/>
    </row>
    <row r="839" spans="11:11">
      <c r="K839" s="3"/>
    </row>
    <row r="840" spans="11:11">
      <c r="K840" s="3"/>
    </row>
    <row r="841" spans="11:11">
      <c r="K841" s="3"/>
    </row>
    <row r="842" spans="11:11">
      <c r="K842" s="3"/>
    </row>
    <row r="843" spans="11:11">
      <c r="K843" s="3"/>
    </row>
    <row r="844" spans="11:11">
      <c r="K844" s="3"/>
    </row>
    <row r="845" spans="11:11">
      <c r="K845" s="3"/>
    </row>
    <row r="846" spans="11:11">
      <c r="K846" s="3"/>
    </row>
    <row r="847" spans="11:11">
      <c r="K847" s="3"/>
    </row>
    <row r="848" spans="11:11">
      <c r="K848" s="3"/>
    </row>
    <row r="849" spans="11:11">
      <c r="K849" s="3"/>
    </row>
    <row r="850" spans="11:11">
      <c r="K850" s="3"/>
    </row>
    <row r="851" spans="11:11">
      <c r="K851" s="3"/>
    </row>
    <row r="852" spans="11:11">
      <c r="K852" s="3"/>
    </row>
    <row r="853" spans="11:11">
      <c r="K853" s="3"/>
    </row>
    <row r="854" spans="11:11">
      <c r="K854" s="3"/>
    </row>
    <row r="855" spans="11:11">
      <c r="K855" s="3"/>
    </row>
    <row r="856" spans="11:11">
      <c r="K856" s="3"/>
    </row>
    <row r="857" spans="11:11">
      <c r="K857" s="3"/>
    </row>
    <row r="858" spans="11:11">
      <c r="K858" s="3"/>
    </row>
    <row r="859" spans="11:11">
      <c r="K859" s="3"/>
    </row>
    <row r="860" spans="11:11">
      <c r="K860" s="3"/>
    </row>
    <row r="861" spans="11:11">
      <c r="K861" s="3"/>
    </row>
    <row r="862" spans="11:11">
      <c r="K862" s="3"/>
    </row>
    <row r="863" spans="11:11">
      <c r="K863" s="3"/>
    </row>
    <row r="864" spans="11:11">
      <c r="K864" s="3"/>
    </row>
    <row r="865" spans="11:11">
      <c r="K865" s="3"/>
    </row>
    <row r="866" spans="11:11">
      <c r="K866" s="3"/>
    </row>
    <row r="867" spans="11:11">
      <c r="K867" s="3"/>
    </row>
    <row r="868" spans="11:11">
      <c r="K868" s="3"/>
    </row>
    <row r="869" spans="11:11">
      <c r="K869" s="3"/>
    </row>
    <row r="870" spans="11:11">
      <c r="K870" s="3"/>
    </row>
    <row r="871" spans="11:11">
      <c r="K871" s="3"/>
    </row>
    <row r="872" spans="11:11">
      <c r="K872" s="3"/>
    </row>
    <row r="873" spans="11:11">
      <c r="K873" s="3"/>
    </row>
    <row r="874" spans="11:11">
      <c r="K874" s="3"/>
    </row>
    <row r="875" spans="11:11">
      <c r="K875" s="3"/>
    </row>
    <row r="876" spans="11:11">
      <c r="K876" s="3"/>
    </row>
    <row r="877" spans="11:11">
      <c r="K877" s="3"/>
    </row>
    <row r="878" spans="11:11">
      <c r="K878" s="3"/>
    </row>
    <row r="879" spans="11:11">
      <c r="K879" s="3"/>
    </row>
    <row r="880" spans="11:11">
      <c r="K880" s="3"/>
    </row>
    <row r="881" spans="11:11">
      <c r="K881" s="3"/>
    </row>
    <row r="882" spans="11:11">
      <c r="K882" s="3"/>
    </row>
    <row r="883" spans="11:11">
      <c r="K883" s="3"/>
    </row>
    <row r="884" spans="11:11">
      <c r="K884" s="3"/>
    </row>
    <row r="885" spans="11:11">
      <c r="K885" s="3"/>
    </row>
    <row r="886" spans="11:11">
      <c r="K886" s="3"/>
    </row>
    <row r="887" spans="11:11">
      <c r="K887" s="3"/>
    </row>
    <row r="888" spans="11:11">
      <c r="K888" s="3"/>
    </row>
    <row r="889" spans="11:11">
      <c r="K889" s="3"/>
    </row>
    <row r="890" spans="11:11">
      <c r="K890" s="3"/>
    </row>
    <row r="891" spans="11:11">
      <c r="K891" s="3"/>
    </row>
    <row r="892" spans="11:11">
      <c r="K892" s="3"/>
    </row>
    <row r="893" spans="11:11">
      <c r="K893" s="3"/>
    </row>
    <row r="894" spans="11:11">
      <c r="K894" s="3"/>
    </row>
    <row r="895" spans="11:11">
      <c r="K895" s="3"/>
    </row>
    <row r="896" spans="11:11">
      <c r="K896" s="3"/>
    </row>
    <row r="897" spans="11:11">
      <c r="K897" s="3"/>
    </row>
    <row r="898" spans="11:11">
      <c r="K898" s="3"/>
    </row>
    <row r="899" spans="11:11">
      <c r="K899" s="3"/>
    </row>
    <row r="900" spans="11:11">
      <c r="K900" s="3"/>
    </row>
    <row r="901" spans="11:11">
      <c r="K901" s="3"/>
    </row>
    <row r="902" spans="11:11">
      <c r="K902" s="3"/>
    </row>
    <row r="903" spans="11:11">
      <c r="K903" s="3"/>
    </row>
    <row r="904" spans="11:11">
      <c r="K904" s="3"/>
    </row>
    <row r="905" spans="11:11">
      <c r="K905" s="3"/>
    </row>
    <row r="906" spans="11:11">
      <c r="K906" s="3"/>
    </row>
    <row r="907" spans="11:11">
      <c r="K907" s="3"/>
    </row>
    <row r="908" spans="11:11">
      <c r="K908" s="3"/>
    </row>
    <row r="909" spans="11:11">
      <c r="K909" s="3"/>
    </row>
    <row r="910" spans="11:11">
      <c r="K910" s="3"/>
    </row>
    <row r="911" spans="11:11">
      <c r="K911" s="3"/>
    </row>
    <row r="912" spans="11:11">
      <c r="K912" s="3"/>
    </row>
    <row r="913" spans="11:11">
      <c r="K913" s="3"/>
    </row>
    <row r="914" spans="11:11">
      <c r="K914" s="3"/>
    </row>
    <row r="915" spans="11:11">
      <c r="K915" s="3"/>
    </row>
    <row r="916" spans="11:11">
      <c r="K916" s="3"/>
    </row>
    <row r="917" spans="11:11">
      <c r="K917" s="3"/>
    </row>
    <row r="918" spans="11:11">
      <c r="K918" s="3"/>
    </row>
    <row r="919" spans="11:11">
      <c r="K919" s="3"/>
    </row>
    <row r="920" spans="11:11">
      <c r="K920" s="3"/>
    </row>
    <row r="921" spans="11:11">
      <c r="K921" s="3"/>
    </row>
    <row r="922" spans="11:11">
      <c r="K922" s="3"/>
    </row>
    <row r="923" spans="11:11">
      <c r="K923" s="3"/>
    </row>
    <row r="924" spans="11:11">
      <c r="K924" s="3"/>
    </row>
    <row r="925" spans="11:11">
      <c r="K925" s="3"/>
    </row>
    <row r="926" spans="11:11">
      <c r="K926" s="3"/>
    </row>
    <row r="927" spans="11:11">
      <c r="K927" s="3"/>
    </row>
    <row r="928" spans="11:11">
      <c r="K928" s="3"/>
    </row>
    <row r="929" spans="11:11">
      <c r="K929" s="3"/>
    </row>
    <row r="930" spans="11:11">
      <c r="K930" s="3"/>
    </row>
    <row r="931" spans="11:11">
      <c r="K931" s="3"/>
    </row>
    <row r="932" spans="11:11">
      <c r="K932" s="3"/>
    </row>
    <row r="933" spans="11:11">
      <c r="K933" s="3"/>
    </row>
    <row r="934" spans="11:11">
      <c r="K934" s="3"/>
    </row>
    <row r="935" spans="11:11">
      <c r="K935" s="3"/>
    </row>
    <row r="936" spans="11:11">
      <c r="K936" s="3"/>
    </row>
    <row r="937" spans="11:11">
      <c r="K937" s="3"/>
    </row>
    <row r="938" spans="11:11">
      <c r="K938" s="3"/>
    </row>
    <row r="939" spans="11:11">
      <c r="K939" s="3"/>
    </row>
    <row r="940" spans="11:11">
      <c r="K940" s="3"/>
    </row>
    <row r="941" spans="11:11">
      <c r="K941" s="3"/>
    </row>
    <row r="942" spans="11:11">
      <c r="K942" s="3"/>
    </row>
    <row r="943" spans="11:11">
      <c r="K943" s="3"/>
    </row>
    <row r="944" spans="11:11">
      <c r="K944" s="3"/>
    </row>
    <row r="945" spans="11:11">
      <c r="K945" s="3"/>
    </row>
    <row r="946" spans="11:11">
      <c r="K946" s="3"/>
    </row>
    <row r="947" spans="11:11">
      <c r="K947" s="3"/>
    </row>
    <row r="948" spans="11:11">
      <c r="K948" s="3"/>
    </row>
    <row r="949" spans="11:11">
      <c r="K949" s="3"/>
    </row>
    <row r="950" spans="11:11">
      <c r="K950" s="3"/>
    </row>
    <row r="951" spans="11:11">
      <c r="K951" s="3"/>
    </row>
    <row r="952" spans="11:11">
      <c r="K952" s="3"/>
    </row>
    <row r="953" spans="11:11">
      <c r="K953" s="3"/>
    </row>
    <row r="954" spans="11:11">
      <c r="K954" s="3"/>
    </row>
    <row r="955" spans="11:11">
      <c r="K955" s="3"/>
    </row>
    <row r="956" spans="11:11">
      <c r="K956" s="3"/>
    </row>
    <row r="957" spans="11:11">
      <c r="K957" s="3"/>
    </row>
    <row r="958" spans="11:11">
      <c r="K958" s="3"/>
    </row>
    <row r="959" spans="11:11">
      <c r="K959" s="3"/>
    </row>
    <row r="960" spans="11:11">
      <c r="K960" s="3"/>
    </row>
    <row r="961" spans="11:11">
      <c r="K961" s="3"/>
    </row>
    <row r="962" spans="11:11">
      <c r="K962" s="3"/>
    </row>
    <row r="963" spans="11:11">
      <c r="K963" s="3"/>
    </row>
    <row r="964" spans="11:11">
      <c r="K964" s="3"/>
    </row>
    <row r="965" spans="11:11">
      <c r="K965" s="3"/>
    </row>
    <row r="966" spans="11:11">
      <c r="K966" s="3"/>
    </row>
    <row r="967" spans="11:11">
      <c r="K967" s="3"/>
    </row>
    <row r="968" spans="11:11">
      <c r="K968" s="3"/>
    </row>
    <row r="969" spans="11:11">
      <c r="K969" s="3"/>
    </row>
    <row r="970" spans="11:11">
      <c r="K970" s="3"/>
    </row>
    <row r="971" spans="11:11">
      <c r="K971" s="3"/>
    </row>
    <row r="972" spans="11:11">
      <c r="K972" s="3"/>
    </row>
    <row r="973" spans="11:11">
      <c r="K973" s="3"/>
    </row>
    <row r="974" spans="11:11">
      <c r="K974" s="3"/>
    </row>
    <row r="975" spans="11:11">
      <c r="K975" s="3"/>
    </row>
    <row r="976" spans="11:11">
      <c r="K976" s="3"/>
    </row>
    <row r="977" spans="11:11">
      <c r="K977" s="3"/>
    </row>
    <row r="978" spans="11:11">
      <c r="K978" s="3"/>
    </row>
    <row r="979" spans="11:11">
      <c r="K979" s="3"/>
    </row>
    <row r="980" spans="11:11">
      <c r="K980" s="3"/>
    </row>
    <row r="981" spans="11:11">
      <c r="K981" s="3"/>
    </row>
    <row r="982" spans="11:11">
      <c r="K982" s="3"/>
    </row>
    <row r="983" spans="11:11">
      <c r="K983" s="3"/>
    </row>
    <row r="984" spans="11:11">
      <c r="K984" s="3"/>
    </row>
    <row r="985" spans="11:11">
      <c r="K985" s="3"/>
    </row>
    <row r="986" spans="11:11">
      <c r="K986" s="3"/>
    </row>
    <row r="987" spans="11:11">
      <c r="K987" s="3"/>
    </row>
    <row r="988" spans="11:11">
      <c r="K988" s="3"/>
    </row>
    <row r="989" spans="11:11">
      <c r="K989" s="3"/>
    </row>
    <row r="990" spans="11:11">
      <c r="K990" s="3"/>
    </row>
    <row r="991" spans="11:11">
      <c r="K991" s="3"/>
    </row>
    <row r="992" spans="11:11">
      <c r="K992" s="3"/>
    </row>
    <row r="993" spans="11:11">
      <c r="K993" s="3"/>
    </row>
    <row r="994" spans="11:11">
      <c r="K994" s="3"/>
    </row>
    <row r="995" spans="11:11">
      <c r="K995" s="3"/>
    </row>
    <row r="996" spans="11:11">
      <c r="K996" s="3"/>
    </row>
    <row r="997" spans="11:11">
      <c r="K997" s="3"/>
    </row>
    <row r="998" spans="11:11">
      <c r="K998" s="3"/>
    </row>
    <row r="999" spans="11:11">
      <c r="K999" s="3"/>
    </row>
    <row r="1000" spans="11:11">
      <c r="K1000" s="3"/>
    </row>
    <row r="1001" spans="11:11">
      <c r="K1001" s="3"/>
    </row>
    <row r="1002" spans="11:11">
      <c r="K1002" s="3"/>
    </row>
    <row r="1003" spans="11:11">
      <c r="K1003" s="3"/>
    </row>
    <row r="1004" spans="11:11">
      <c r="K1004" s="3"/>
    </row>
    <row r="1005" spans="11:11">
      <c r="K1005" s="3"/>
    </row>
    <row r="1006" spans="11:11">
      <c r="K1006" s="3"/>
    </row>
    <row r="1007" spans="11:11">
      <c r="K1007" s="3"/>
    </row>
  </sheetData>
  <mergeCells count="30">
    <mergeCell ref="K11:L11"/>
    <mergeCell ref="K12:L12"/>
    <mergeCell ref="B13:G13"/>
    <mergeCell ref="J13:L13"/>
    <mergeCell ref="B25:G25"/>
    <mergeCell ref="B26:G26"/>
    <mergeCell ref="B14:G15"/>
    <mergeCell ref="H14:H15"/>
    <mergeCell ref="J14:J15"/>
    <mergeCell ref="B20:G20"/>
    <mergeCell ref="B21:G21"/>
    <mergeCell ref="B22:G22"/>
    <mergeCell ref="B23:G23"/>
    <mergeCell ref="B24:G24"/>
    <mergeCell ref="A63:N65"/>
    <mergeCell ref="K10:L10"/>
    <mergeCell ref="A1:N1"/>
    <mergeCell ref="A2:N8"/>
    <mergeCell ref="A9:G9"/>
    <mergeCell ref="H9:N9"/>
    <mergeCell ref="B32:C32"/>
    <mergeCell ref="B28:G28"/>
    <mergeCell ref="B29:G29"/>
    <mergeCell ref="B30:G30"/>
    <mergeCell ref="J31:L31"/>
    <mergeCell ref="B27:G27"/>
    <mergeCell ref="B16:G16"/>
    <mergeCell ref="B17:G17"/>
    <mergeCell ref="B18:G18"/>
    <mergeCell ref="B19:G19"/>
  </mergeCells>
  <conditionalFormatting sqref="J31">
    <cfRule type="cellIs" dxfId="11" priority="32" operator="equal">
      <formula>0</formula>
    </cfRule>
  </conditionalFormatting>
  <conditionalFormatting sqref="J31">
    <cfRule type="cellIs" dxfId="10" priority="33" operator="greaterThanOrEqual">
      <formula>81</formula>
    </cfRule>
  </conditionalFormatting>
  <conditionalFormatting sqref="J31">
    <cfRule type="cellIs" dxfId="9" priority="34" operator="between">
      <formula>71</formula>
      <formula>80</formula>
    </cfRule>
  </conditionalFormatting>
  <conditionalFormatting sqref="J31">
    <cfRule type="cellIs" dxfId="8" priority="35" operator="between">
      <formula>61</formula>
      <formula>70</formula>
    </cfRule>
  </conditionalFormatting>
  <conditionalFormatting sqref="J31">
    <cfRule type="cellIs" dxfId="7" priority="36" operator="between">
      <formula>51</formula>
      <formula>60</formula>
    </cfRule>
  </conditionalFormatting>
  <conditionalFormatting sqref="J31">
    <cfRule type="cellIs" dxfId="6" priority="37" operator="lessThanOrEqual">
      <formula>50</formula>
    </cfRule>
  </conditionalFormatting>
  <conditionalFormatting sqref="J13">
    <cfRule type="cellIs" dxfId="5" priority="19" operator="equal">
      <formula>0</formula>
    </cfRule>
  </conditionalFormatting>
  <conditionalFormatting sqref="J13">
    <cfRule type="cellIs" dxfId="4" priority="20" operator="greaterThanOrEqual">
      <formula>81</formula>
    </cfRule>
  </conditionalFormatting>
  <conditionalFormatting sqref="J13">
    <cfRule type="cellIs" dxfId="3" priority="21" operator="between">
      <formula>71</formula>
      <formula>80</formula>
    </cfRule>
  </conditionalFormatting>
  <conditionalFormatting sqref="J13">
    <cfRule type="cellIs" dxfId="2" priority="22" operator="between">
      <formula>61</formula>
      <formula>70</formula>
    </cfRule>
  </conditionalFormatting>
  <conditionalFormatting sqref="J13">
    <cfRule type="cellIs" dxfId="1" priority="23" operator="between">
      <formula>51</formula>
      <formula>60</formula>
    </cfRule>
  </conditionalFormatting>
  <conditionalFormatting sqref="J13">
    <cfRule type="cellIs" dxfId="0" priority="24" operator="lessThanOrEqual">
      <formula>50</formula>
    </cfRule>
  </conditionalFormatting>
  <conditionalFormatting sqref="C40:C48">
    <cfRule type="colorScale" priority="10">
      <colorScale>
        <cfvo type="min"/>
        <cfvo type="percentile" val="50"/>
        <cfvo type="max"/>
        <color rgb="FF63BE7B"/>
        <color rgb="FFFCFCFF"/>
        <color rgb="FFF8696B"/>
      </colorScale>
    </cfRule>
    <cfRule type="colorScale" priority="14">
      <colorScale>
        <cfvo type="min"/>
        <cfvo type="max"/>
        <color rgb="FFFCFCFF"/>
        <color rgb="FF63BE7B"/>
      </colorScale>
    </cfRule>
  </conditionalFormatting>
  <conditionalFormatting sqref="B40:B48">
    <cfRule type="colorScale" priority="11">
      <colorScale>
        <cfvo type="min"/>
        <cfvo type="percentile" val="50"/>
        <cfvo type="max"/>
        <color rgb="FF63BE7B"/>
        <color rgb="FFFCFCFF"/>
        <color rgb="FFF8696B"/>
      </colorScale>
    </cfRule>
    <cfRule type="colorScale" priority="15">
      <colorScale>
        <cfvo type="min"/>
        <cfvo type="max"/>
        <color rgb="FFFCFCFF"/>
        <color rgb="FFF8696B"/>
      </colorScale>
    </cfRule>
  </conditionalFormatting>
  <conditionalFormatting sqref="B59">
    <cfRule type="colorScale" priority="1">
      <colorScale>
        <cfvo type="min"/>
        <cfvo type="percentile" val="50"/>
        <cfvo type="max"/>
        <color rgb="FFF8696B"/>
        <color rgb="FFFCFCFF"/>
        <color rgb="FF63BE7B"/>
      </colorScale>
    </cfRule>
    <cfRule type="colorScale" priority="2">
      <colorScale>
        <cfvo type="min"/>
        <cfvo type="max"/>
        <color rgb="FFFCFCFF"/>
        <color rgb="FF63BE7B"/>
      </colorScale>
    </cfRule>
  </conditionalFormatting>
  <conditionalFormatting sqref="C51:C59">
    <cfRule type="colorScale" priority="75">
      <colorScale>
        <cfvo type="min"/>
        <cfvo type="percentile" val="50"/>
        <cfvo type="max"/>
        <color rgb="FFF8696B"/>
        <color rgb="FFFCFCFF"/>
        <color rgb="FF63BE7B"/>
      </colorScale>
    </cfRule>
    <cfRule type="colorScale" priority="76">
      <colorScale>
        <cfvo type="min"/>
        <cfvo type="max"/>
        <color rgb="FFFCFCFF"/>
        <color rgb="FF63BE7B"/>
      </colorScale>
    </cfRule>
  </conditionalFormatting>
  <conditionalFormatting sqref="B51:B58">
    <cfRule type="colorScale" priority="77">
      <colorScale>
        <cfvo type="min"/>
        <cfvo type="percentile" val="50"/>
        <cfvo type="max"/>
        <color rgb="FFF8696B"/>
        <color rgb="FFFCFCFF"/>
        <color rgb="FF63BE7B"/>
      </colorScale>
    </cfRule>
  </conditionalFormatting>
  <dataValidations disablePrompts="1" count="3">
    <dataValidation type="list" allowBlank="1" showInputMessage="1" showErrorMessage="1" sqref="L17:L28">
      <formula1>"Yes,No"</formula1>
    </dataValidation>
    <dataValidation type="list" allowBlank="1" showInputMessage="1" showErrorMessage="1" sqref="L15">
      <formula1>$B$40:$B$48</formula1>
    </dataValidation>
    <dataValidation type="list" allowBlank="1" showInputMessage="1" showErrorMessage="1" sqref="L16">
      <formula1>$B$51:$B$59</formula1>
    </dataValidation>
  </dataValidations>
  <pageMargins left="0.7" right="0.7" top="0.75" bottom="0.75" header="0.3" footer="0.3"/>
  <pageSetup paperSize="0" orientation="portrait" horizontalDpi="0" verticalDpi="0" copie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WELCOME!</vt:lpstr>
      <vt:lpstr>FBA WORKFLOW MANAGEMENT</vt:lpstr>
      <vt:lpstr>TOOL CONFIGURATION</vt:lpstr>
      <vt:lpstr>FBA PRODUCTS PRE-SELECTION 50</vt:lpstr>
      <vt:lpstr>FBA PRODUCTS SELECTION 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Minou</dc:creator>
  <cp:lastModifiedBy>Minou</cp:lastModifiedBy>
  <dcterms:created xsi:type="dcterms:W3CDTF">2021-06-01T11:08:02Z</dcterms:created>
  <dcterms:modified xsi:type="dcterms:W3CDTF">2021-08-03T00:27:56Z</dcterms:modified>
</cp:coreProperties>
</file>