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user\Documents\GitHub\y5-data-structures-and-algorithms\Lab 1\"/>
    </mc:Choice>
  </mc:AlternateContent>
  <xr:revisionPtr revIDLastSave="0" documentId="13_ncr:1_{877131BF-32FA-4C3A-9CB6-58705FB7EA17}" xr6:coauthVersionLast="47" xr6:coauthVersionMax="47" xr10:uidLastSave="{00000000-0000-0000-0000-000000000000}"/>
  <bookViews>
    <workbookView xWindow="-110" yWindow="-110" windowWidth="19420" windowHeight="11500" activeTab="1" xr2:uid="{40D4DF2D-9A10-41DE-9C99-588854317EA0}"/>
  </bookViews>
  <sheets>
    <sheet name="data" sheetId="1" r:id="rId1"/>
    <sheet name="yap"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1" l="1"/>
  <c r="K20" i="1"/>
  <c r="K4" i="1"/>
  <c r="K5" i="1"/>
  <c r="K6" i="1"/>
  <c r="K7" i="1"/>
  <c r="K8" i="1"/>
  <c r="K9" i="1"/>
  <c r="K10" i="1"/>
  <c r="K11" i="1"/>
  <c r="K12" i="1"/>
  <c r="K13" i="1"/>
  <c r="K14" i="1"/>
  <c r="K15" i="1"/>
  <c r="K16" i="1"/>
  <c r="K17" i="1"/>
  <c r="K18" i="1"/>
  <c r="K19" i="1"/>
  <c r="K3" i="1"/>
  <c r="E4" i="1"/>
  <c r="E5" i="1"/>
  <c r="E6" i="1"/>
  <c r="E7" i="1"/>
  <c r="E8" i="1"/>
  <c r="E9" i="1"/>
  <c r="E10" i="1"/>
  <c r="E11" i="1"/>
  <c r="E12" i="1"/>
  <c r="E13" i="1"/>
  <c r="E14" i="1"/>
  <c r="E15" i="1"/>
  <c r="E16" i="1"/>
  <c r="E17" i="1"/>
  <c r="E3" i="1"/>
  <c r="E29" i="1"/>
  <c r="E24" i="1"/>
  <c r="J12" i="1"/>
  <c r="J13" i="1"/>
  <c r="J14" i="1"/>
  <c r="J15" i="1"/>
  <c r="J16" i="1"/>
  <c r="J17" i="1"/>
  <c r="J18" i="1"/>
  <c r="J19" i="1"/>
  <c r="J11" i="1"/>
  <c r="D17" i="1"/>
  <c r="D16" i="1"/>
  <c r="D15" i="1"/>
  <c r="D14" i="1"/>
  <c r="D13" i="1"/>
  <c r="D12" i="1"/>
  <c r="D11" i="1"/>
  <c r="D10" i="1"/>
  <c r="F32" i="1"/>
  <c r="F33" i="1"/>
  <c r="F34" i="1"/>
  <c r="F35" i="1"/>
  <c r="F36" i="1"/>
  <c r="F37" i="1"/>
  <c r="F38" i="1"/>
  <c r="D32" i="1"/>
  <c r="D33" i="1"/>
  <c r="D34" i="1"/>
  <c r="D35" i="1"/>
  <c r="D36" i="1"/>
  <c r="D37" i="1"/>
  <c r="D38" i="1"/>
  <c r="C32" i="1"/>
  <c r="C33" i="1"/>
  <c r="C34" i="1"/>
  <c r="C35" i="1"/>
  <c r="C36" i="1"/>
  <c r="C37" i="1"/>
  <c r="C38" i="1"/>
  <c r="F24" i="1"/>
  <c r="C24" i="1"/>
  <c r="D24" i="1"/>
  <c r="B29" i="1"/>
  <c r="B30" i="1"/>
  <c r="B31" i="1"/>
  <c r="B32" i="1"/>
  <c r="B33" i="1"/>
  <c r="B34" i="1"/>
  <c r="B35" i="1"/>
  <c r="B24" i="1"/>
  <c r="I3" i="1"/>
  <c r="C3" i="1"/>
  <c r="A25" i="1"/>
  <c r="A26" i="1" s="1"/>
  <c r="A27" i="1" s="1"/>
  <c r="A28" i="1" s="1"/>
  <c r="A29" i="1" s="1"/>
  <c r="A30" i="1" s="1"/>
  <c r="A31" i="1" s="1"/>
  <c r="A32" i="1" s="1"/>
  <c r="A33" i="1" s="1"/>
  <c r="A34" i="1" s="1"/>
  <c r="A35" i="1" s="1"/>
  <c r="A36" i="1" s="1"/>
  <c r="A37" i="1" s="1"/>
  <c r="A38" i="1" s="1"/>
  <c r="E38" i="1" s="1"/>
  <c r="B25" i="1" l="1"/>
  <c r="D28" i="1"/>
  <c r="F28" i="1"/>
  <c r="E35" i="1"/>
  <c r="C26" i="1"/>
  <c r="D26" i="1"/>
  <c r="F26" i="1"/>
  <c r="E33" i="1"/>
  <c r="B38" i="1"/>
  <c r="C25" i="1"/>
  <c r="D25" i="1"/>
  <c r="F25" i="1"/>
  <c r="E32" i="1"/>
  <c r="E31" i="1"/>
  <c r="B28" i="1"/>
  <c r="C31" i="1"/>
  <c r="D31" i="1"/>
  <c r="F31" i="1"/>
  <c r="B27" i="1"/>
  <c r="C30" i="1"/>
  <c r="D30" i="1"/>
  <c r="F30" i="1"/>
  <c r="E37" i="1"/>
  <c r="B26" i="1"/>
  <c r="C29" i="1"/>
  <c r="D29" i="1"/>
  <c r="F29" i="1"/>
  <c r="E36" i="1"/>
  <c r="C28" i="1"/>
  <c r="C27" i="1"/>
  <c r="D27" i="1"/>
  <c r="F27" i="1"/>
  <c r="E34" i="1"/>
  <c r="B37" i="1"/>
  <c r="B36" i="1"/>
  <c r="E30" i="1"/>
  <c r="E28" i="1"/>
  <c r="E27" i="1"/>
  <c r="E26" i="1"/>
  <c r="E25" i="1"/>
  <c r="A39" i="1"/>
  <c r="J10" i="1"/>
  <c r="J9" i="1"/>
  <c r="J8" i="1"/>
  <c r="J7" i="1"/>
  <c r="J6" i="1"/>
  <c r="J5" i="1"/>
  <c r="J4" i="1"/>
  <c r="J3" i="1"/>
  <c r="D4" i="1"/>
  <c r="D5" i="1"/>
  <c r="D6" i="1"/>
  <c r="D7" i="1"/>
  <c r="D8" i="1"/>
  <c r="D9" i="1"/>
  <c r="D3" i="1"/>
  <c r="G4" i="1"/>
  <c r="I4" i="1" s="1"/>
  <c r="A4" i="1"/>
  <c r="F39" i="1" l="1"/>
  <c r="D39" i="1"/>
  <c r="C39" i="1"/>
  <c r="B39" i="1"/>
  <c r="E39" i="1"/>
  <c r="A5" i="1"/>
  <c r="C4" i="1"/>
  <c r="A40" i="1"/>
  <c r="G5" i="1"/>
  <c r="I5" i="1" s="1"/>
  <c r="F40" i="1" l="1"/>
  <c r="F41" i="1" s="1"/>
  <c r="D40" i="1"/>
  <c r="D41" i="1" s="1"/>
  <c r="C40" i="1"/>
  <c r="C41" i="1" s="1"/>
  <c r="E40" i="1"/>
  <c r="E41" i="1" s="1"/>
  <c r="B40" i="1"/>
  <c r="A6" i="1"/>
  <c r="C5" i="1"/>
  <c r="G6" i="1"/>
  <c r="I6" i="1" s="1"/>
  <c r="A7" i="1" l="1"/>
  <c r="C6" i="1"/>
  <c r="G7" i="1"/>
  <c r="I7" i="1" s="1"/>
  <c r="A8" i="1" l="1"/>
  <c r="C7" i="1"/>
  <c r="G8" i="1"/>
  <c r="I8" i="1" s="1"/>
  <c r="A9" i="1" l="1"/>
  <c r="C8" i="1"/>
  <c r="G9" i="1"/>
  <c r="I9" i="1" s="1"/>
  <c r="A10" i="1" l="1"/>
  <c r="C9" i="1"/>
  <c r="G10" i="1"/>
  <c r="I10" i="1" s="1"/>
  <c r="A11" i="1" l="1"/>
  <c r="C10" i="1"/>
  <c r="G11" i="1"/>
  <c r="I11" i="1" s="1"/>
  <c r="A12" i="1" l="1"/>
  <c r="C11" i="1"/>
  <c r="G12" i="1"/>
  <c r="I12" i="1" s="1"/>
  <c r="A13" i="1" l="1"/>
  <c r="C12" i="1"/>
  <c r="G13" i="1"/>
  <c r="I13" i="1" s="1"/>
  <c r="A14" i="1" l="1"/>
  <c r="C13" i="1"/>
  <c r="G14" i="1"/>
  <c r="I14" i="1" s="1"/>
  <c r="A15" i="1" l="1"/>
  <c r="C14" i="1"/>
  <c r="G15" i="1"/>
  <c r="I15" i="1" s="1"/>
  <c r="A16" i="1" l="1"/>
  <c r="C15" i="1"/>
  <c r="G16" i="1"/>
  <c r="I16" i="1" s="1"/>
  <c r="A17" i="1" l="1"/>
  <c r="C17" i="1" s="1"/>
  <c r="D18" i="1" s="1"/>
  <c r="C16" i="1"/>
  <c r="G17" i="1"/>
  <c r="I17" i="1" s="1"/>
  <c r="G18" i="1" l="1"/>
  <c r="I18" i="1" s="1"/>
  <c r="G19" i="1" l="1"/>
  <c r="I19" i="1" s="1"/>
  <c r="J20" i="1" s="1"/>
</calcChain>
</file>

<file path=xl/sharedStrings.xml><?xml version="1.0" encoding="utf-8"?>
<sst xmlns="http://schemas.openxmlformats.org/spreadsheetml/2006/main" count="33" uniqueCount="17">
  <si>
    <t>M1</t>
  </si>
  <si>
    <t>M2</t>
  </si>
  <si>
    <t>N</t>
  </si>
  <si>
    <t>Time Taken (s)</t>
  </si>
  <si>
    <t xml:space="preserve"> </t>
  </si>
  <si>
    <t>N ^ 2</t>
  </si>
  <si>
    <t>a) Use N of increasing powers of 2^k, where k is an integer
Record values
Graph log log (time taken) against N
Calculate the gradient of the graphs
Compare the gradient of the graph to the gradient of graphs of other time complexities</t>
  </si>
  <si>
    <t xml:space="preserve">N ^ 3 </t>
  </si>
  <si>
    <t>Log</t>
  </si>
  <si>
    <t>Slope</t>
  </si>
  <si>
    <t>N log N</t>
  </si>
  <si>
    <t>Time Taken ^ (1/3)</t>
  </si>
  <si>
    <t>Time Taken ^ (1/2)</t>
  </si>
  <si>
    <t>Check using R^2</t>
  </si>
  <si>
    <t>c) ii. The gradient allows us to compare with other functions based on their exponent,
without the need to consider the base or the constant, hence allowing for easier
comparison for rate of growth.</t>
  </si>
  <si>
    <t>c) i. A log log plot when the log function is applied to both axis so as to asymptomatically
compare the gradients of graphs of the functions</t>
  </si>
  <si>
    <t>d) From the gradients of the log-log graphs, we can tell that the growth rate of m1 is
higher than m2. Comparing the gradients to that of log log graphs of other functions, we
can conclude that m1 is likely to be O(N^3) and m2 is O(N^2). We can prove this by
checking the R squared values of cube root(time taken for m1) against N and square
root(time taken for m2) against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</si>
</sst>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000000_);_(* \(#,##0.000000\);_(* &quot;-&quot;??_);_(@_)"/>
    <numFmt numFmtId="166" formatCode="0.000000"/>
    <numFmt numFmtId="174"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3">
    <xf numFmtId="0" fontId="0" fillId="0" borderId="0" xfId="0"/>
    <xf numFmtId="165" fontId="0" fillId="0" borderId="0" xfId="1" applyNumberFormat="1" applyFont="1"/>
    <xf numFmtId="166"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wrapText="1"/>
    </xf>
    <xf numFmtId="165" fontId="0" fillId="0" borderId="0" xfId="1" applyNumberFormat="1" applyFont="1" applyAlignment="1">
      <alignment horizontal="center"/>
    </xf>
    <xf numFmtId="174" fontId="0" fillId="0" borderId="0" xfId="1" applyNumberFormat="1" applyFont="1"/>
    <xf numFmtId="1" fontId="0" fillId="0" borderId="0" xfId="1" applyNumberFormat="1" applyFont="1"/>
    <xf numFmtId="166" fontId="0" fillId="0" borderId="0" xfId="1" applyNumberFormat="1" applyFont="1"/>
    <xf numFmtId="0" fontId="0" fillId="0" borderId="0" xfId="0" applyAlignment="1"/>
    <xf numFmtId="0" fontId="0" fillId="0" borderId="0" xfId="0" applyAlignment="1">
      <alignment horizontal="left" wrapText="1"/>
    </xf>
    <xf numFmtId="0" fontId="0" fillId="0" borderId="0" xfId="0"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m1</a:t>
            </a:r>
            <a:r>
              <a:rPr lang="en-SG" baseline="0"/>
              <a:t> log-log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data!$C$10:$C$17</c:f>
              <c:numCache>
                <c:formatCode>0.000000</c:formatCode>
                <c:ptCount val="8"/>
                <c:pt idx="0">
                  <c:v>2.1072099696478683</c:v>
                </c:pt>
                <c:pt idx="1">
                  <c:v>2.4082399653118496</c:v>
                </c:pt>
                <c:pt idx="2">
                  <c:v>2.7092699609758308</c:v>
                </c:pt>
                <c:pt idx="3">
                  <c:v>3.0102999566398121</c:v>
                </c:pt>
                <c:pt idx="4">
                  <c:v>3.3113299523037933</c:v>
                </c:pt>
                <c:pt idx="5">
                  <c:v>3.6123599479677742</c:v>
                </c:pt>
                <c:pt idx="6">
                  <c:v>3.9133899436317554</c:v>
                </c:pt>
                <c:pt idx="7">
                  <c:v>4.2144199392957367</c:v>
                </c:pt>
              </c:numCache>
            </c:numRef>
          </c:xVal>
          <c:yVal>
            <c:numRef>
              <c:f>data!$D$10:$D$17</c:f>
              <c:numCache>
                <c:formatCode>0.000000</c:formatCode>
                <c:ptCount val="8"/>
                <c:pt idx="0">
                  <c:v>-3</c:v>
                </c:pt>
                <c:pt idx="1">
                  <c:v>-2.5228787452803374</c:v>
                </c:pt>
                <c:pt idx="2">
                  <c:v>-2.5228787452803374</c:v>
                </c:pt>
                <c:pt idx="3">
                  <c:v>-1.6575773191777938</c:v>
                </c:pt>
                <c:pt idx="4">
                  <c:v>-0.78781239559604221</c:v>
                </c:pt>
                <c:pt idx="5">
                  <c:v>0.5422027824340282</c:v>
                </c:pt>
                <c:pt idx="6">
                  <c:v>1.0998532198843816</c:v>
                </c:pt>
                <c:pt idx="7">
                  <c:v>2.1394351238893661</c:v>
                </c:pt>
              </c:numCache>
            </c:numRef>
          </c:yVal>
          <c:smooth val="0"/>
          <c:extLst>
            <c:ext xmlns:c16="http://schemas.microsoft.com/office/drawing/2014/chart" uri="{C3380CC4-5D6E-409C-BE32-E72D297353CC}">
              <c16:uniqueId val="{00000000-103D-4C78-9A81-27EF4619E94E}"/>
            </c:ext>
          </c:extLst>
        </c:ser>
        <c:dLbls>
          <c:showLegendKey val="0"/>
          <c:showVal val="0"/>
          <c:showCatName val="0"/>
          <c:showSerName val="0"/>
          <c:showPercent val="0"/>
          <c:showBubbleSize val="0"/>
        </c:dLbls>
        <c:axId val="745370032"/>
        <c:axId val="745376272"/>
      </c:scatterChart>
      <c:valAx>
        <c:axId val="745370032"/>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376272"/>
        <c:crosses val="autoZero"/>
        <c:crossBetween val="midCat"/>
      </c:valAx>
      <c:valAx>
        <c:axId val="745376272"/>
        <c:scaling>
          <c:orientation val="minMax"/>
          <c:min val="-3"/>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37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kern="1200" spc="0" baseline="0">
                <a:solidFill>
                  <a:sysClr val="windowText" lastClr="000000">
                    <a:lumMod val="65000"/>
                    <a:lumOff val="35000"/>
                  </a:sysClr>
                </a:solidFill>
              </a:rPr>
              <a:t>m2 log-log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data!$I$11:$I$19</c:f>
              <c:numCache>
                <c:formatCode>0.000000</c:formatCode>
                <c:ptCount val="9"/>
                <c:pt idx="0">
                  <c:v>2.4082399653118496</c:v>
                </c:pt>
                <c:pt idx="1">
                  <c:v>2.7092699609758308</c:v>
                </c:pt>
                <c:pt idx="2">
                  <c:v>3.0102999566398121</c:v>
                </c:pt>
                <c:pt idx="3">
                  <c:v>3.3113299523037933</c:v>
                </c:pt>
                <c:pt idx="4">
                  <c:v>3.6123599479677742</c:v>
                </c:pt>
                <c:pt idx="5">
                  <c:v>3.9133899436317554</c:v>
                </c:pt>
                <c:pt idx="6">
                  <c:v>4.2144199392957367</c:v>
                </c:pt>
                <c:pt idx="7">
                  <c:v>4.5154499349597179</c:v>
                </c:pt>
                <c:pt idx="8">
                  <c:v>4.8164799306236992</c:v>
                </c:pt>
              </c:numCache>
            </c:numRef>
          </c:xVal>
          <c:yVal>
            <c:numRef>
              <c:f>data!$J$11:$J$19</c:f>
              <c:numCache>
                <c:formatCode>0.000000</c:formatCode>
                <c:ptCount val="9"/>
                <c:pt idx="0">
                  <c:v>-3</c:v>
                </c:pt>
                <c:pt idx="1">
                  <c:v>-3</c:v>
                </c:pt>
                <c:pt idx="2">
                  <c:v>-3</c:v>
                </c:pt>
                <c:pt idx="3">
                  <c:v>-3</c:v>
                </c:pt>
                <c:pt idx="4">
                  <c:v>-3</c:v>
                </c:pt>
                <c:pt idx="5">
                  <c:v>-2.0969100130080562</c:v>
                </c:pt>
                <c:pt idx="6">
                  <c:v>-1.5376020021010439</c:v>
                </c:pt>
                <c:pt idx="7">
                  <c:v>-0.9318141382538383</c:v>
                </c:pt>
                <c:pt idx="8">
                  <c:v>-0.33629907461035186</c:v>
                </c:pt>
              </c:numCache>
            </c:numRef>
          </c:yVal>
          <c:smooth val="0"/>
          <c:extLst>
            <c:ext xmlns:c16="http://schemas.microsoft.com/office/drawing/2014/chart" uri="{C3380CC4-5D6E-409C-BE32-E72D297353CC}">
              <c16:uniqueId val="{00000000-4E83-4EB4-8D29-8FF539679D73}"/>
            </c:ext>
          </c:extLst>
        </c:ser>
        <c:dLbls>
          <c:showLegendKey val="0"/>
          <c:showVal val="0"/>
          <c:showCatName val="0"/>
          <c:showSerName val="0"/>
          <c:showPercent val="0"/>
          <c:showBubbleSize val="0"/>
        </c:dLbls>
        <c:axId val="758470304"/>
        <c:axId val="758470784"/>
      </c:scatterChart>
      <c:valAx>
        <c:axId val="758470304"/>
        <c:scaling>
          <c:orientation val="minMax"/>
          <c:max val="5"/>
          <c:min val="2"/>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70784"/>
        <c:crosses val="autoZero"/>
        <c:crossBetween val="midCat"/>
      </c:valAx>
      <c:valAx>
        <c:axId val="758470784"/>
        <c:scaling>
          <c:orientation val="minMax"/>
          <c:min val="-3"/>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70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379993</xdr:colOff>
      <xdr:row>20</xdr:row>
      <xdr:rowOff>64709</xdr:rowOff>
    </xdr:from>
    <xdr:to>
      <xdr:col>11</xdr:col>
      <xdr:colOff>542271</xdr:colOff>
      <xdr:row>35</xdr:row>
      <xdr:rowOff>10885</xdr:rowOff>
    </xdr:to>
    <xdr:graphicFrame macro="">
      <xdr:nvGraphicFramePr>
        <xdr:cNvPr id="8" name="Chart 7">
          <a:extLst>
            <a:ext uri="{FF2B5EF4-FFF2-40B4-BE49-F238E27FC236}">
              <a16:creationId xmlns:a16="http://schemas.microsoft.com/office/drawing/2014/main" id="{AEE3F2D2-8FCB-D371-263C-69EE851E9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359833</xdr:colOff>
      <xdr:row>35</xdr:row>
      <xdr:rowOff>105025</xdr:rowOff>
    </xdr:from>
    <xdr:to>
      <xdr:col>11</xdr:col>
      <xdr:colOff>522111</xdr:colOff>
      <xdr:row>50</xdr:row>
      <xdr:rowOff>51201</xdr:rowOff>
    </xdr:to>
    <xdr:graphicFrame macro="">
      <xdr:nvGraphicFramePr>
        <xdr:cNvPr id="9" name="Chart 8">
          <a:extLst>
            <a:ext uri="{FF2B5EF4-FFF2-40B4-BE49-F238E27FC236}">
              <a16:creationId xmlns:a16="http://schemas.microsoft.com/office/drawing/2014/main" id="{A108A5FA-E695-ABB5-726A-CE55252BC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8C35D-3CE4-4631-981D-4251C8A306D3}">
  <dimension ref="A1:T41"/>
  <sheetViews>
    <sheetView topLeftCell="C1" zoomScale="126" zoomScaleNormal="175" workbookViewId="0">
      <selection activeCell="D44" sqref="D44"/>
    </sheetView>
  </sheetViews>
  <sheetFormatPr defaultRowHeight="14.5" x14ac:dyDescent="0.35"/>
  <cols>
    <col min="1" max="1" width="7.54296875" bestFit="1" customWidth="1"/>
    <col min="2" max="2" width="13" bestFit="1" customWidth="1"/>
    <col min="3" max="3" width="9.36328125" bestFit="1" customWidth="1"/>
    <col min="4" max="4" width="13" bestFit="1" customWidth="1"/>
    <col min="5" max="5" width="16.453125" bestFit="1" customWidth="1"/>
    <col min="6" max="6" width="13.453125" customWidth="1"/>
    <col min="7" max="7" width="8.36328125" bestFit="1" customWidth="1"/>
    <col min="8" max="8" width="14.26953125" bestFit="1" customWidth="1"/>
    <col min="9" max="9" width="8.36328125" bestFit="1" customWidth="1"/>
    <col min="10" max="10" width="14.26953125" bestFit="1" customWidth="1"/>
    <col min="11" max="11" width="17.81640625" bestFit="1" customWidth="1"/>
    <col min="12" max="12" width="14" bestFit="1" customWidth="1"/>
    <col min="13" max="13" width="16.36328125" bestFit="1" customWidth="1"/>
    <col min="14" max="15" width="21.90625" bestFit="1" customWidth="1"/>
    <col min="16" max="16" width="16.36328125" bestFit="1" customWidth="1"/>
    <col min="18" max="18" width="8.81640625" bestFit="1" customWidth="1"/>
    <col min="19" max="20" width="12.1796875" bestFit="1" customWidth="1"/>
    <col min="23" max="23" width="12.08984375" bestFit="1" customWidth="1"/>
    <col min="24" max="24" width="13.6328125" bestFit="1" customWidth="1"/>
  </cols>
  <sheetData>
    <row r="1" spans="1:11" x14ac:dyDescent="0.35">
      <c r="A1" t="s">
        <v>0</v>
      </c>
      <c r="C1" s="3" t="s">
        <v>8</v>
      </c>
      <c r="D1" s="3" t="s">
        <v>8</v>
      </c>
      <c r="E1" s="3" t="s">
        <v>13</v>
      </c>
      <c r="G1" s="1" t="s">
        <v>1</v>
      </c>
      <c r="H1" s="1"/>
      <c r="I1" s="3" t="s">
        <v>8</v>
      </c>
      <c r="J1" s="6" t="s">
        <v>8</v>
      </c>
      <c r="K1" s="3" t="s">
        <v>13</v>
      </c>
    </row>
    <row r="2" spans="1:11" x14ac:dyDescent="0.35">
      <c r="A2" t="s">
        <v>2</v>
      </c>
      <c r="B2" t="s">
        <v>3</v>
      </c>
      <c r="C2" t="s">
        <v>2</v>
      </c>
      <c r="D2" t="s">
        <v>3</v>
      </c>
      <c r="E2" t="s">
        <v>11</v>
      </c>
      <c r="G2" s="1" t="s">
        <v>2</v>
      </c>
      <c r="H2" s="1" t="s">
        <v>3</v>
      </c>
      <c r="I2" t="s">
        <v>2</v>
      </c>
      <c r="J2" s="1" t="s">
        <v>3</v>
      </c>
      <c r="K2" s="1" t="s">
        <v>12</v>
      </c>
    </row>
    <row r="3" spans="1:11" x14ac:dyDescent="0.35">
      <c r="A3" s="7">
        <v>1</v>
      </c>
      <c r="B3" s="2">
        <v>0</v>
      </c>
      <c r="C3" s="2">
        <f>LOG(A3)</f>
        <v>0</v>
      </c>
      <c r="D3" s="2" t="e">
        <f>LOG(B3*1000)</f>
        <v>#NUM!</v>
      </c>
      <c r="E3">
        <f>B3 ^ (1/3)</f>
        <v>0</v>
      </c>
      <c r="G3" s="7">
        <v>1</v>
      </c>
      <c r="H3" s="9">
        <v>0</v>
      </c>
      <c r="I3" s="2">
        <f>LOG(G3)</f>
        <v>0</v>
      </c>
      <c r="J3" s="9" t="e">
        <f>LOG(H3*1000)</f>
        <v>#NUM!</v>
      </c>
      <c r="K3">
        <f>H3 ^ (1/2)</f>
        <v>0</v>
      </c>
    </row>
    <row r="4" spans="1:11" x14ac:dyDescent="0.35">
      <c r="A4" s="7">
        <f t="shared" ref="A4:A17" si="0">2*A3</f>
        <v>2</v>
      </c>
      <c r="B4" s="2">
        <v>0</v>
      </c>
      <c r="C4" s="2">
        <f>LOG(A4)</f>
        <v>0.3010299956639812</v>
      </c>
      <c r="D4" s="2" t="e">
        <f>LOG(B4*1000)</f>
        <v>#NUM!</v>
      </c>
      <c r="E4">
        <f t="shared" ref="E4:E18" si="1">B4 ^ (1/3)</f>
        <v>0</v>
      </c>
      <c r="G4" s="7">
        <f>2*G3</f>
        <v>2</v>
      </c>
      <c r="H4" s="9">
        <v>0</v>
      </c>
      <c r="I4" s="2">
        <f t="shared" ref="I4:I19" si="2">LOG(G4)</f>
        <v>0.3010299956639812</v>
      </c>
      <c r="J4" s="9" t="e">
        <f>LOG(H4*1000)</f>
        <v>#NUM!</v>
      </c>
      <c r="K4">
        <f t="shared" ref="K4:K20" si="3">H4 ^ (1/2)</f>
        <v>0</v>
      </c>
    </row>
    <row r="5" spans="1:11" x14ac:dyDescent="0.35">
      <c r="A5" s="7">
        <f t="shared" si="0"/>
        <v>4</v>
      </c>
      <c r="B5" s="2">
        <v>0</v>
      </c>
      <c r="C5" s="2">
        <f>LOG(A5)</f>
        <v>0.6020599913279624</v>
      </c>
      <c r="D5" s="2" t="e">
        <f>LOG(B5*1000)</f>
        <v>#NUM!</v>
      </c>
      <c r="E5">
        <f t="shared" si="1"/>
        <v>0</v>
      </c>
      <c r="G5" s="7">
        <f t="shared" ref="G5:G19" si="4">2*G4</f>
        <v>4</v>
      </c>
      <c r="H5" s="9">
        <v>0</v>
      </c>
      <c r="I5" s="2">
        <f t="shared" si="2"/>
        <v>0.6020599913279624</v>
      </c>
      <c r="J5" s="9" t="e">
        <f>LOG(H5*1000)</f>
        <v>#NUM!</v>
      </c>
      <c r="K5">
        <f t="shared" si="3"/>
        <v>0</v>
      </c>
    </row>
    <row r="6" spans="1:11" x14ac:dyDescent="0.35">
      <c r="A6" s="7">
        <f t="shared" si="0"/>
        <v>8</v>
      </c>
      <c r="B6" s="2">
        <v>0</v>
      </c>
      <c r="C6" s="2">
        <f>LOG(A6)</f>
        <v>0.90308998699194354</v>
      </c>
      <c r="D6" s="2" t="e">
        <f>LOG(B6*1000)</f>
        <v>#NUM!</v>
      </c>
      <c r="E6">
        <f t="shared" si="1"/>
        <v>0</v>
      </c>
      <c r="G6" s="7">
        <f t="shared" si="4"/>
        <v>8</v>
      </c>
      <c r="H6" s="9">
        <v>0</v>
      </c>
      <c r="I6" s="2">
        <f t="shared" si="2"/>
        <v>0.90308998699194354</v>
      </c>
      <c r="J6" s="9" t="e">
        <f>LOG(H6*1000)</f>
        <v>#NUM!</v>
      </c>
      <c r="K6">
        <f t="shared" si="3"/>
        <v>0</v>
      </c>
    </row>
    <row r="7" spans="1:11" x14ac:dyDescent="0.35">
      <c r="A7" s="7">
        <f t="shared" si="0"/>
        <v>16</v>
      </c>
      <c r="B7" s="2">
        <v>0</v>
      </c>
      <c r="C7" s="2">
        <f>LOG(A7)</f>
        <v>1.2041199826559248</v>
      </c>
      <c r="D7" s="2" t="e">
        <f>LOG(B7*1000)</f>
        <v>#NUM!</v>
      </c>
      <c r="E7">
        <f t="shared" si="1"/>
        <v>0</v>
      </c>
      <c r="G7" s="7">
        <f t="shared" si="4"/>
        <v>16</v>
      </c>
      <c r="H7" s="9">
        <v>0</v>
      </c>
      <c r="I7" s="2">
        <f t="shared" si="2"/>
        <v>1.2041199826559248</v>
      </c>
      <c r="J7" s="9" t="e">
        <f>LOG(H7*1000)</f>
        <v>#NUM!</v>
      </c>
      <c r="K7">
        <f t="shared" si="3"/>
        <v>0</v>
      </c>
    </row>
    <row r="8" spans="1:11" x14ac:dyDescent="0.35">
      <c r="A8" s="7">
        <f t="shared" si="0"/>
        <v>32</v>
      </c>
      <c r="B8" s="2">
        <v>0</v>
      </c>
      <c r="C8" s="2">
        <f>LOG(A8)</f>
        <v>1.505149978319906</v>
      </c>
      <c r="D8" s="2" t="e">
        <f>LOG(B8*1000)</f>
        <v>#NUM!</v>
      </c>
      <c r="E8">
        <f t="shared" si="1"/>
        <v>0</v>
      </c>
      <c r="G8" s="7">
        <f t="shared" si="4"/>
        <v>32</v>
      </c>
      <c r="H8" s="9">
        <v>0</v>
      </c>
      <c r="I8" s="2">
        <f t="shared" si="2"/>
        <v>1.505149978319906</v>
      </c>
      <c r="J8" s="9" t="e">
        <f>LOG(H8*1000)</f>
        <v>#NUM!</v>
      </c>
      <c r="K8">
        <f t="shared" si="3"/>
        <v>0</v>
      </c>
    </row>
    <row r="9" spans="1:11" x14ac:dyDescent="0.35">
      <c r="A9" s="7">
        <f t="shared" si="0"/>
        <v>64</v>
      </c>
      <c r="B9" s="2">
        <v>0</v>
      </c>
      <c r="C9" s="2">
        <f>LOG(A9)</f>
        <v>1.8061799739838871</v>
      </c>
      <c r="D9" s="2" t="e">
        <f>LOG(B9*1000)</f>
        <v>#NUM!</v>
      </c>
      <c r="E9">
        <f t="shared" si="1"/>
        <v>0</v>
      </c>
      <c r="G9" s="7">
        <f t="shared" si="4"/>
        <v>64</v>
      </c>
      <c r="H9" s="9">
        <v>0</v>
      </c>
      <c r="I9" s="2">
        <f t="shared" si="2"/>
        <v>1.8061799739838871</v>
      </c>
      <c r="J9" s="9" t="e">
        <f>LOG(H9*1000)</f>
        <v>#NUM!</v>
      </c>
      <c r="K9">
        <f t="shared" si="3"/>
        <v>0</v>
      </c>
    </row>
    <row r="10" spans="1:11" x14ac:dyDescent="0.35">
      <c r="A10" s="7">
        <f t="shared" si="0"/>
        <v>128</v>
      </c>
      <c r="B10" s="2">
        <v>1E-3</v>
      </c>
      <c r="C10" s="2">
        <f>LOG(A10)</f>
        <v>2.1072099696478683</v>
      </c>
      <c r="D10" s="2">
        <f>LOG(B10)</f>
        <v>-3</v>
      </c>
      <c r="E10">
        <f t="shared" si="1"/>
        <v>0.10000000000000002</v>
      </c>
      <c r="G10" s="7">
        <f t="shared" si="4"/>
        <v>128</v>
      </c>
      <c r="H10" s="9">
        <v>0</v>
      </c>
      <c r="I10" s="2">
        <f t="shared" si="2"/>
        <v>2.1072099696478683</v>
      </c>
      <c r="J10" s="9" t="e">
        <f>LOG(H10*1000)</f>
        <v>#NUM!</v>
      </c>
      <c r="K10">
        <f t="shared" si="3"/>
        <v>0</v>
      </c>
    </row>
    <row r="11" spans="1:11" x14ac:dyDescent="0.35">
      <c r="A11" s="7">
        <f t="shared" si="0"/>
        <v>256</v>
      </c>
      <c r="B11" s="2">
        <v>3.0000000000000001E-3</v>
      </c>
      <c r="C11" s="2">
        <f>LOG(A11)</f>
        <v>2.4082399653118496</v>
      </c>
      <c r="D11" s="2">
        <f t="shared" ref="D11:D17" si="5">LOG(B11)</f>
        <v>-2.5228787452803374</v>
      </c>
      <c r="E11">
        <f t="shared" si="1"/>
        <v>0.14422495703074081</v>
      </c>
      <c r="G11" s="7">
        <f t="shared" si="4"/>
        <v>256</v>
      </c>
      <c r="H11" s="9">
        <v>1E-3</v>
      </c>
      <c r="I11" s="2">
        <f t="shared" si="2"/>
        <v>2.4082399653118496</v>
      </c>
      <c r="J11" s="9">
        <f>LOG(H11)</f>
        <v>-3</v>
      </c>
      <c r="K11">
        <f t="shared" si="3"/>
        <v>3.1622776601683791E-2</v>
      </c>
    </row>
    <row r="12" spans="1:11" x14ac:dyDescent="0.35">
      <c r="A12" s="7">
        <f t="shared" si="0"/>
        <v>512</v>
      </c>
      <c r="B12" s="2">
        <v>3.0000000000000001E-3</v>
      </c>
      <c r="C12" s="2">
        <f>LOG(A12)</f>
        <v>2.7092699609758308</v>
      </c>
      <c r="D12" s="2">
        <f t="shared" si="5"/>
        <v>-2.5228787452803374</v>
      </c>
      <c r="E12">
        <f t="shared" si="1"/>
        <v>0.14422495703074081</v>
      </c>
      <c r="G12" s="7">
        <f t="shared" si="4"/>
        <v>512</v>
      </c>
      <c r="H12" s="9">
        <v>1E-3</v>
      </c>
      <c r="I12" s="2">
        <f t="shared" si="2"/>
        <v>2.7092699609758308</v>
      </c>
      <c r="J12" s="9">
        <f t="shared" ref="J12:J19" si="6">LOG(H12)</f>
        <v>-3</v>
      </c>
      <c r="K12">
        <f t="shared" si="3"/>
        <v>3.1622776601683791E-2</v>
      </c>
    </row>
    <row r="13" spans="1:11" x14ac:dyDescent="0.35">
      <c r="A13" s="7">
        <f t="shared" si="0"/>
        <v>1024</v>
      </c>
      <c r="B13" s="2">
        <v>2.1999999999999999E-2</v>
      </c>
      <c r="C13" s="2">
        <f>LOG(A13)</f>
        <v>3.0102999566398121</v>
      </c>
      <c r="D13" s="2">
        <f t="shared" si="5"/>
        <v>-1.6575773191777938</v>
      </c>
      <c r="E13">
        <f t="shared" si="1"/>
        <v>0.28020393306553876</v>
      </c>
      <c r="G13" s="7">
        <f t="shared" si="4"/>
        <v>1024</v>
      </c>
      <c r="H13" s="9">
        <v>1E-3</v>
      </c>
      <c r="I13" s="2">
        <f t="shared" si="2"/>
        <v>3.0102999566398121</v>
      </c>
      <c r="J13" s="9">
        <f t="shared" si="6"/>
        <v>-3</v>
      </c>
      <c r="K13">
        <f t="shared" si="3"/>
        <v>3.1622776601683791E-2</v>
      </c>
    </row>
    <row r="14" spans="1:11" x14ac:dyDescent="0.35">
      <c r="A14" s="7">
        <f t="shared" si="0"/>
        <v>2048</v>
      </c>
      <c r="B14" s="2">
        <v>0.16300000000000001</v>
      </c>
      <c r="C14" s="2">
        <f>LOG(A14)</f>
        <v>3.3113299523037933</v>
      </c>
      <c r="D14" s="2">
        <f t="shared" si="5"/>
        <v>-0.78781239559604221</v>
      </c>
      <c r="E14">
        <f t="shared" si="1"/>
        <v>0.54625555712813978</v>
      </c>
      <c r="G14" s="7">
        <f t="shared" si="4"/>
        <v>2048</v>
      </c>
      <c r="H14" s="9">
        <v>1E-3</v>
      </c>
      <c r="I14" s="2">
        <f t="shared" si="2"/>
        <v>3.3113299523037933</v>
      </c>
      <c r="J14" s="9">
        <f t="shared" si="6"/>
        <v>-3</v>
      </c>
      <c r="K14">
        <f t="shared" si="3"/>
        <v>3.1622776601683791E-2</v>
      </c>
    </row>
    <row r="15" spans="1:11" x14ac:dyDescent="0.35">
      <c r="A15" s="7">
        <f t="shared" si="0"/>
        <v>4096</v>
      </c>
      <c r="B15" s="2">
        <v>3.4849999999999999</v>
      </c>
      <c r="C15" s="2">
        <f>LOG(A15)</f>
        <v>3.6123599479677742</v>
      </c>
      <c r="D15" s="2">
        <f t="shared" si="5"/>
        <v>0.5422027824340282</v>
      </c>
      <c r="E15">
        <f t="shared" si="1"/>
        <v>1.5161223878562182</v>
      </c>
      <c r="G15" s="7">
        <f t="shared" si="4"/>
        <v>4096</v>
      </c>
      <c r="H15" s="9">
        <v>1E-3</v>
      </c>
      <c r="I15" s="2">
        <f t="shared" si="2"/>
        <v>3.6123599479677742</v>
      </c>
      <c r="J15" s="9">
        <f t="shared" si="6"/>
        <v>-3</v>
      </c>
      <c r="K15">
        <f t="shared" si="3"/>
        <v>3.1622776601683791E-2</v>
      </c>
    </row>
    <row r="16" spans="1:11" x14ac:dyDescent="0.35">
      <c r="A16" s="7">
        <f t="shared" si="0"/>
        <v>8192</v>
      </c>
      <c r="B16" s="2">
        <v>12.585000000000001</v>
      </c>
      <c r="C16" s="2">
        <f>LOG(A16)</f>
        <v>3.9133899436317554</v>
      </c>
      <c r="D16" s="2">
        <f t="shared" si="5"/>
        <v>1.0998532198843816</v>
      </c>
      <c r="E16">
        <f t="shared" si="1"/>
        <v>2.3260430052671643</v>
      </c>
      <c r="G16" s="7">
        <f t="shared" si="4"/>
        <v>8192</v>
      </c>
      <c r="H16" s="9">
        <v>8.0000000000000002E-3</v>
      </c>
      <c r="I16" s="2">
        <f t="shared" si="2"/>
        <v>3.9133899436317554</v>
      </c>
      <c r="J16" s="9">
        <f t="shared" si="6"/>
        <v>-2.0969100130080562</v>
      </c>
      <c r="K16">
        <f t="shared" si="3"/>
        <v>8.9442719099991588E-2</v>
      </c>
    </row>
    <row r="17" spans="1:20" x14ac:dyDescent="0.35">
      <c r="A17" s="7">
        <f t="shared" si="0"/>
        <v>16384</v>
      </c>
      <c r="B17" s="2">
        <v>137.85900000000001</v>
      </c>
      <c r="C17" s="2">
        <f>LOG(A17)</f>
        <v>4.2144199392957367</v>
      </c>
      <c r="D17" s="2">
        <f t="shared" si="5"/>
        <v>2.1394351238893661</v>
      </c>
      <c r="E17">
        <f t="shared" si="1"/>
        <v>5.1658886561195478</v>
      </c>
      <c r="G17" s="7">
        <f t="shared" si="4"/>
        <v>16384</v>
      </c>
      <c r="H17" s="9">
        <v>2.9000000000000001E-2</v>
      </c>
      <c r="I17" s="2">
        <f t="shared" si="2"/>
        <v>4.2144199392957367</v>
      </c>
      <c r="J17" s="9">
        <f t="shared" si="6"/>
        <v>-1.5376020021010439</v>
      </c>
      <c r="K17">
        <f t="shared" si="3"/>
        <v>0.17029386365926402</v>
      </c>
      <c r="T17" t="s">
        <v>4</v>
      </c>
    </row>
    <row r="18" spans="1:20" x14ac:dyDescent="0.35">
      <c r="C18" s="2" t="s">
        <v>9</v>
      </c>
      <c r="D18" s="2">
        <f>SLOPE(D10:D17,C10:C17)</f>
        <v>2.5371113195431736</v>
      </c>
      <c r="E18">
        <f>RSQ(E3:E17,A3:A17)</f>
        <v>0.99529906871024587</v>
      </c>
      <c r="G18" s="7">
        <f t="shared" si="4"/>
        <v>32768</v>
      </c>
      <c r="H18" s="9">
        <v>0.11700000000000001</v>
      </c>
      <c r="I18" s="2">
        <f t="shared" si="2"/>
        <v>4.5154499349597179</v>
      </c>
      <c r="J18" s="9">
        <f t="shared" si="6"/>
        <v>-0.9318141382538383</v>
      </c>
      <c r="K18">
        <f t="shared" si="3"/>
        <v>0.34205262752974142</v>
      </c>
    </row>
    <row r="19" spans="1:20" x14ac:dyDescent="0.35">
      <c r="C19" s="2"/>
      <c r="D19" s="2"/>
      <c r="G19" s="7">
        <f t="shared" si="4"/>
        <v>65536</v>
      </c>
      <c r="H19" s="9">
        <v>0.46100000000000002</v>
      </c>
      <c r="I19" s="2">
        <f t="shared" si="2"/>
        <v>4.8164799306236992</v>
      </c>
      <c r="J19" s="9">
        <f t="shared" si="6"/>
        <v>-0.33629907461035186</v>
      </c>
      <c r="K19">
        <f t="shared" si="3"/>
        <v>0.67896980787071826</v>
      </c>
    </row>
    <row r="20" spans="1:20" x14ac:dyDescent="0.35">
      <c r="I20" s="2" t="s">
        <v>9</v>
      </c>
      <c r="J20" s="9">
        <f>SLOPE(J15:J19,I15:I19)</f>
        <v>2.1567610600442073</v>
      </c>
      <c r="K20">
        <f>RSQ(K3:K19,G3:G19)</f>
        <v>0.9963956174413503</v>
      </c>
    </row>
    <row r="21" spans="1:20" x14ac:dyDescent="0.35">
      <c r="I21" s="2"/>
      <c r="J21" s="2"/>
    </row>
    <row r="22" spans="1:20" x14ac:dyDescent="0.35">
      <c r="B22" s="4" t="s">
        <v>8</v>
      </c>
      <c r="C22" s="4"/>
      <c r="D22" s="4"/>
      <c r="E22" s="4"/>
      <c r="F22" s="3"/>
      <c r="G22" s="10"/>
    </row>
    <row r="23" spans="1:20" x14ac:dyDescent="0.35">
      <c r="A23" t="s">
        <v>2</v>
      </c>
      <c r="B23" t="s">
        <v>2</v>
      </c>
      <c r="C23" t="s">
        <v>7</v>
      </c>
      <c r="D23" t="s">
        <v>5</v>
      </c>
      <c r="E23" t="s">
        <v>10</v>
      </c>
      <c r="F23" t="s">
        <v>2</v>
      </c>
    </row>
    <row r="24" spans="1:20" x14ac:dyDescent="0.35">
      <c r="A24" s="8">
        <v>1</v>
      </c>
      <c r="B24" s="9">
        <f>LOG(A24)</f>
        <v>0</v>
      </c>
      <c r="C24" s="2">
        <f>LOG(A24^3)</f>
        <v>0</v>
      </c>
      <c r="D24" s="2">
        <f>LOG(A24^2)</f>
        <v>0</v>
      </c>
      <c r="E24" t="e">
        <f>LOG(A24 * LOG(A24))</f>
        <v>#NUM!</v>
      </c>
      <c r="F24" s="2">
        <f>LOG(A24)</f>
        <v>0</v>
      </c>
    </row>
    <row r="25" spans="1:20" x14ac:dyDescent="0.35">
      <c r="A25" s="8">
        <f t="shared" ref="A25:A40" si="7">2*A24</f>
        <v>2</v>
      </c>
      <c r="B25" s="9">
        <f t="shared" ref="B25:B40" si="8">LOG(A25)</f>
        <v>0.3010299956639812</v>
      </c>
      <c r="C25" s="2">
        <f t="shared" ref="C25:C40" si="9">LOG(A25^3)</f>
        <v>0.90308998699194354</v>
      </c>
      <c r="D25" s="2">
        <f t="shared" ref="D25:D40" si="10">LOG(A25^2)</f>
        <v>0.6020599913279624</v>
      </c>
      <c r="E25">
        <f t="shared" ref="E25:E40" si="11">LOG(A25 * LOG(A25))</f>
        <v>-0.2203602319903436</v>
      </c>
      <c r="F25" s="2">
        <f>LOG(A25)</f>
        <v>0.3010299956639812</v>
      </c>
    </row>
    <row r="26" spans="1:20" x14ac:dyDescent="0.35">
      <c r="A26" s="8">
        <f t="shared" si="7"/>
        <v>4</v>
      </c>
      <c r="B26" s="9">
        <f t="shared" si="8"/>
        <v>0.6020599913279624</v>
      </c>
      <c r="C26" s="2">
        <f t="shared" si="9"/>
        <v>1.8061799739838871</v>
      </c>
      <c r="D26" s="2">
        <f t="shared" si="10"/>
        <v>1.2041199826559248</v>
      </c>
      <c r="E26">
        <f t="shared" si="11"/>
        <v>0.38169975933761879</v>
      </c>
      <c r="F26" s="2">
        <f>LOG(A26)</f>
        <v>0.6020599913279624</v>
      </c>
    </row>
    <row r="27" spans="1:20" x14ac:dyDescent="0.35">
      <c r="A27" s="8">
        <f t="shared" si="7"/>
        <v>8</v>
      </c>
      <c r="B27" s="9">
        <f t="shared" si="8"/>
        <v>0.90308998699194354</v>
      </c>
      <c r="C27" s="2">
        <f t="shared" si="9"/>
        <v>2.7092699609758308</v>
      </c>
      <c r="D27" s="2">
        <f t="shared" si="10"/>
        <v>1.8061799739838871</v>
      </c>
      <c r="E27">
        <f t="shared" si="11"/>
        <v>0.85882101405728117</v>
      </c>
      <c r="F27" s="2">
        <f>LOG(A27)</f>
        <v>0.90308998699194354</v>
      </c>
    </row>
    <row r="28" spans="1:20" x14ac:dyDescent="0.35">
      <c r="A28" s="8">
        <f t="shared" si="7"/>
        <v>16</v>
      </c>
      <c r="B28" s="9">
        <f t="shared" si="8"/>
        <v>1.2041199826559248</v>
      </c>
      <c r="C28" s="2">
        <f t="shared" si="9"/>
        <v>3.6123599479677742</v>
      </c>
      <c r="D28" s="2">
        <f t="shared" si="10"/>
        <v>2.4082399653118496</v>
      </c>
      <c r="E28">
        <f t="shared" si="11"/>
        <v>1.2847897463295623</v>
      </c>
      <c r="F28" s="2">
        <f>LOG(A28)</f>
        <v>1.2041199826559248</v>
      </c>
    </row>
    <row r="29" spans="1:20" x14ac:dyDescent="0.35">
      <c r="A29" s="8">
        <f t="shared" si="7"/>
        <v>32</v>
      </c>
      <c r="B29" s="9">
        <f t="shared" si="8"/>
        <v>1.505149978319906</v>
      </c>
      <c r="C29" s="2">
        <f t="shared" si="9"/>
        <v>4.5154499349597179</v>
      </c>
      <c r="D29" s="2">
        <f t="shared" si="10"/>
        <v>3.0102999566398121</v>
      </c>
      <c r="E29">
        <f t="shared" si="11"/>
        <v>1.6827297550016</v>
      </c>
      <c r="F29" s="2">
        <f>LOG(A29)</f>
        <v>1.505149978319906</v>
      </c>
    </row>
    <row r="30" spans="1:20" x14ac:dyDescent="0.35">
      <c r="A30" s="8">
        <f t="shared" si="7"/>
        <v>64</v>
      </c>
      <c r="B30" s="9">
        <f t="shared" si="8"/>
        <v>1.8061799739838871</v>
      </c>
      <c r="C30" s="2">
        <f t="shared" si="9"/>
        <v>5.4185399219516617</v>
      </c>
      <c r="D30" s="2">
        <f t="shared" si="10"/>
        <v>3.6123599479677742</v>
      </c>
      <c r="E30">
        <f t="shared" si="11"/>
        <v>2.062940996713206</v>
      </c>
      <c r="F30" s="2">
        <f>LOG(A30)</f>
        <v>1.8061799739838871</v>
      </c>
    </row>
    <row r="31" spans="1:20" x14ac:dyDescent="0.35">
      <c r="A31" s="8">
        <f t="shared" si="7"/>
        <v>128</v>
      </c>
      <c r="B31" s="9">
        <f t="shared" si="8"/>
        <v>2.1072099696478683</v>
      </c>
      <c r="C31" s="2">
        <f t="shared" si="9"/>
        <v>6.3216299089436054</v>
      </c>
      <c r="D31" s="2">
        <f t="shared" si="10"/>
        <v>4.2144199392957367</v>
      </c>
      <c r="E31">
        <f t="shared" si="11"/>
        <v>2.4309177820078003</v>
      </c>
      <c r="F31" s="2">
        <f>LOG(A31)</f>
        <v>2.1072099696478683</v>
      </c>
    </row>
    <row r="32" spans="1:20" x14ac:dyDescent="0.35">
      <c r="A32" s="8">
        <f t="shared" si="7"/>
        <v>256</v>
      </c>
      <c r="B32" s="9">
        <f t="shared" si="8"/>
        <v>2.4082399653118496</v>
      </c>
      <c r="C32" s="2">
        <f t="shared" si="9"/>
        <v>7.2247198959355483</v>
      </c>
      <c r="D32" s="2">
        <f t="shared" si="10"/>
        <v>4.8164799306236992</v>
      </c>
      <c r="E32">
        <f t="shared" si="11"/>
        <v>2.7899397246494684</v>
      </c>
      <c r="F32" s="2">
        <f>LOG(A32)</f>
        <v>2.4082399653118496</v>
      </c>
    </row>
    <row r="33" spans="1:6" x14ac:dyDescent="0.35">
      <c r="A33" s="8">
        <f t="shared" si="7"/>
        <v>512</v>
      </c>
      <c r="B33" s="9">
        <f t="shared" si="8"/>
        <v>2.7092699609758308</v>
      </c>
      <c r="C33" s="2">
        <f t="shared" si="9"/>
        <v>8.1278098829274921</v>
      </c>
      <c r="D33" s="2">
        <f t="shared" si="10"/>
        <v>5.4185399219516617</v>
      </c>
      <c r="E33">
        <f t="shared" si="11"/>
        <v>3.1421222427608306</v>
      </c>
      <c r="F33" s="2">
        <f>LOG(A33)</f>
        <v>2.7092699609758308</v>
      </c>
    </row>
    <row r="34" spans="1:6" x14ac:dyDescent="0.35">
      <c r="A34" s="8">
        <f t="shared" si="7"/>
        <v>1024</v>
      </c>
      <c r="B34" s="9">
        <f t="shared" si="8"/>
        <v>3.0102999566398121</v>
      </c>
      <c r="C34" s="2">
        <f t="shared" si="9"/>
        <v>9.0308998699194358</v>
      </c>
      <c r="D34" s="2">
        <f t="shared" si="10"/>
        <v>6.0205999132796242</v>
      </c>
      <c r="E34">
        <f t="shared" si="11"/>
        <v>3.4889097289854871</v>
      </c>
      <c r="F34" s="2">
        <f>LOG(A34)</f>
        <v>3.0102999566398121</v>
      </c>
    </row>
    <row r="35" spans="1:6" x14ac:dyDescent="0.35">
      <c r="A35" s="8">
        <f t="shared" si="7"/>
        <v>2048</v>
      </c>
      <c r="B35" s="9">
        <f t="shared" si="8"/>
        <v>3.3113299523037933</v>
      </c>
      <c r="C35" s="2">
        <f t="shared" si="9"/>
        <v>9.9339898569113796</v>
      </c>
      <c r="D35" s="2">
        <f t="shared" si="10"/>
        <v>6.6226599046075867</v>
      </c>
      <c r="E35">
        <f t="shared" si="11"/>
        <v>3.8313324098076933</v>
      </c>
      <c r="F35" s="2">
        <f>LOG(A35)</f>
        <v>3.3113299523037933</v>
      </c>
    </row>
    <row r="36" spans="1:6" x14ac:dyDescent="0.35">
      <c r="A36" s="8">
        <f t="shared" si="7"/>
        <v>4096</v>
      </c>
      <c r="B36" s="9">
        <f t="shared" si="8"/>
        <v>3.6123599479677742</v>
      </c>
      <c r="C36" s="2">
        <f t="shared" si="9"/>
        <v>10.837079843903323</v>
      </c>
      <c r="D36" s="2">
        <f t="shared" si="10"/>
        <v>7.2247198959355483</v>
      </c>
      <c r="E36">
        <f t="shared" si="11"/>
        <v>4.1701509663610743</v>
      </c>
      <c r="F36" s="2">
        <f>LOG(A36)</f>
        <v>3.6123599479677742</v>
      </c>
    </row>
    <row r="37" spans="1:6" x14ac:dyDescent="0.35">
      <c r="A37" s="8">
        <f t="shared" si="7"/>
        <v>8192</v>
      </c>
      <c r="B37" s="9">
        <f t="shared" si="8"/>
        <v>3.9133899436317554</v>
      </c>
      <c r="C37" s="2">
        <f t="shared" si="9"/>
        <v>11.740169830895267</v>
      </c>
      <c r="D37" s="2">
        <f t="shared" si="10"/>
        <v>7.8267798872635108</v>
      </c>
      <c r="E37">
        <f t="shared" si="11"/>
        <v>4.5059430682842674</v>
      </c>
      <c r="F37" s="2">
        <f>LOG(A37)</f>
        <v>3.9133899436317554</v>
      </c>
    </row>
    <row r="38" spans="1:6" x14ac:dyDescent="0.35">
      <c r="A38" s="8">
        <f t="shared" si="7"/>
        <v>16384</v>
      </c>
      <c r="B38" s="9">
        <f t="shared" si="8"/>
        <v>4.2144199392957367</v>
      </c>
      <c r="C38" s="2">
        <f t="shared" si="9"/>
        <v>12.643259817887211</v>
      </c>
      <c r="D38" s="2">
        <f t="shared" si="10"/>
        <v>8.4288398785914733</v>
      </c>
      <c r="E38">
        <f t="shared" si="11"/>
        <v>4.8391577473196499</v>
      </c>
      <c r="F38" s="2">
        <f>LOG(A38)</f>
        <v>4.2144199392957367</v>
      </c>
    </row>
    <row r="39" spans="1:6" x14ac:dyDescent="0.35">
      <c r="A39" s="8">
        <f t="shared" si="7"/>
        <v>32768</v>
      </c>
      <c r="B39" s="9">
        <f t="shared" si="8"/>
        <v>4.5154499349597179</v>
      </c>
      <c r="C39" s="2">
        <f t="shared" si="9"/>
        <v>13.546349804879155</v>
      </c>
      <c r="D39" s="2">
        <f t="shared" si="10"/>
        <v>9.0308998699194358</v>
      </c>
      <c r="E39">
        <f t="shared" si="11"/>
        <v>5.1701509663610743</v>
      </c>
      <c r="F39" s="2">
        <f>LOG(A39)</f>
        <v>4.5154499349597179</v>
      </c>
    </row>
    <row r="40" spans="1:6" x14ac:dyDescent="0.35">
      <c r="A40" s="8">
        <f t="shared" si="7"/>
        <v>65536</v>
      </c>
      <c r="B40" s="9">
        <f t="shared" si="8"/>
        <v>4.8164799306236992</v>
      </c>
      <c r="C40" s="2">
        <f t="shared" si="9"/>
        <v>14.449439791871097</v>
      </c>
      <c r="D40" s="2">
        <f t="shared" si="10"/>
        <v>9.6329598612473983</v>
      </c>
      <c r="E40">
        <f t="shared" si="11"/>
        <v>5.4992096856252992</v>
      </c>
      <c r="F40" s="2">
        <f>LOG(A40)</f>
        <v>4.8164799306236992</v>
      </c>
    </row>
    <row r="41" spans="1:6" x14ac:dyDescent="0.35">
      <c r="B41" s="7" t="s">
        <v>9</v>
      </c>
      <c r="C41" s="2">
        <f>SLOPE(C24:C40, B24:B40)</f>
        <v>3.0000000000000013</v>
      </c>
      <c r="D41" s="2">
        <f>SLOPE(D24:D40, B24:B40)</f>
        <v>2</v>
      </c>
      <c r="E41">
        <f>SLOPE(E25:E40, B25:B40)</f>
        <v>1.2242162982223972</v>
      </c>
      <c r="F41" s="2">
        <f>SLOPE(F24:F40, B24:B40)</f>
        <v>1</v>
      </c>
    </row>
  </sheetData>
  <mergeCells count="1">
    <mergeCell ref="B22:E2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02FCD-C497-4A92-89D8-22502B00587A}">
  <dimension ref="A1:A17"/>
  <sheetViews>
    <sheetView tabSelected="1" workbookViewId="0">
      <selection activeCell="A13" sqref="A13:A17"/>
    </sheetView>
  </sheetViews>
  <sheetFormatPr defaultRowHeight="14.5" x14ac:dyDescent="0.35"/>
  <cols>
    <col min="1" max="1" width="74.26953125" bestFit="1" customWidth="1"/>
  </cols>
  <sheetData>
    <row r="1" spans="1:1" x14ac:dyDescent="0.35">
      <c r="A1" s="5" t="s">
        <v>6</v>
      </c>
    </row>
    <row r="2" spans="1:1" x14ac:dyDescent="0.35">
      <c r="A2" s="5"/>
    </row>
    <row r="3" spans="1:1" x14ac:dyDescent="0.35">
      <c r="A3" s="5"/>
    </row>
    <row r="4" spans="1:1" x14ac:dyDescent="0.35">
      <c r="A4" s="5"/>
    </row>
    <row r="5" spans="1:1" x14ac:dyDescent="0.35">
      <c r="A5" s="5"/>
    </row>
    <row r="7" spans="1:1" x14ac:dyDescent="0.35">
      <c r="A7" s="11" t="s">
        <v>15</v>
      </c>
    </row>
    <row r="8" spans="1:1" x14ac:dyDescent="0.35">
      <c r="A8" s="12"/>
    </row>
    <row r="9" spans="1:1" ht="14.5" customHeight="1" x14ac:dyDescent="0.35">
      <c r="A9" s="11" t="s">
        <v>14</v>
      </c>
    </row>
    <row r="10" spans="1:1" x14ac:dyDescent="0.35">
      <c r="A10" s="11"/>
    </row>
    <row r="11" spans="1:1" x14ac:dyDescent="0.35">
      <c r="A11" s="11"/>
    </row>
    <row r="13" spans="1:1" x14ac:dyDescent="0.35">
      <c r="A13" s="11" t="s">
        <v>16</v>
      </c>
    </row>
    <row r="14" spans="1:1" x14ac:dyDescent="0.35">
      <c r="A14" s="11"/>
    </row>
    <row r="15" spans="1:1" x14ac:dyDescent="0.35">
      <c r="A15" s="11"/>
    </row>
    <row r="16" spans="1:1" x14ac:dyDescent="0.35">
      <c r="A16" s="11"/>
    </row>
    <row r="17" spans="1:1" x14ac:dyDescent="0.35">
      <c r="A17" s="11"/>
    </row>
  </sheetData>
  <mergeCells count="4">
    <mergeCell ref="A1:A5"/>
    <mergeCell ref="A7:A8"/>
    <mergeCell ref="A9:A11"/>
    <mergeCell ref="A13:A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yap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aik lok</dc:creator>
  <cp:lastModifiedBy>aik lok</cp:lastModifiedBy>
  <dcterms:created xsi:type="dcterms:W3CDTF">2024-06-27T08:25:27Z</dcterms:created>
  <dcterms:modified xsi:type="dcterms:W3CDTF">2024-07-03T14:23:41Z</dcterms:modified>
</cp:coreProperties>
</file>