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ea7bb696f645275/Documents/WomenInData Datathon/"/>
    </mc:Choice>
  </mc:AlternateContent>
  <xr:revisionPtr revIDLastSave="62" documentId="8_{0B4AEC98-AED1-43F1-A4AC-44E7AE830302}" xr6:coauthVersionLast="47" xr6:coauthVersionMax="47" xr10:uidLastSave="{9C81054E-0121-4982-9CE7-74C340A4FCF7}"/>
  <bookViews>
    <workbookView xWindow="-120" yWindow="-120" windowWidth="29040" windowHeight="15720" activeTab="5" xr2:uid="{8EC9DB6C-1024-48CD-97D4-66E6CA92D839}"/>
  </bookViews>
  <sheets>
    <sheet name="Global" sheetId="1" r:id="rId1"/>
    <sheet name="US" sheetId="2" r:id="rId2"/>
    <sheet name="US Regions" sheetId="9" r:id="rId3"/>
    <sheet name="Southeast" sheetId="4" r:id="rId4"/>
    <sheet name="Structural Drivers of Southeast" sheetId="6" r:id="rId5"/>
    <sheet name="Alabama" sheetId="5" r:id="rId6"/>
    <sheet name="Alabama Regions" sheetId="7" r:id="rId7"/>
    <sheet name="previous Global" sheetId="8" r:id="rId8"/>
    <sheet name="previous US Regions" sheetId="3" r:id="rId9"/>
    <sheet name="previous Southeast " sheetId="10" r:id="rId10"/>
  </sheets>
  <externalReferences>
    <externalReference r:id="rId11"/>
  </externalReferences>
  <definedNames>
    <definedName name="_xlnm._FilterDatabase" localSheetId="5" hidden="1">Alabama!$A$1:$H$68</definedName>
    <definedName name="_xlnm._FilterDatabase" localSheetId="2" hidden="1">'US Regions'!$A$1:$D$52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59" i="2" l="1"/>
  <c r="C56" i="9"/>
  <c r="C54" i="9"/>
  <c r="B59" i="2"/>
  <c r="H4" i="9"/>
  <c r="H5" i="9"/>
  <c r="H7" i="9"/>
  <c r="H6" i="9"/>
  <c r="B56" i="9"/>
  <c r="B54" i="9"/>
  <c r="H46" i="5"/>
  <c r="H59" i="5"/>
  <c r="H3" i="5"/>
  <c r="H50" i="5"/>
  <c r="H42" i="5"/>
  <c r="H64" i="5"/>
  <c r="H52" i="5"/>
  <c r="H53" i="5"/>
  <c r="H9" i="5"/>
  <c r="H43" i="5"/>
  <c r="H36" i="5"/>
  <c r="H29" i="5"/>
  <c r="H49" i="5"/>
  <c r="H2" i="5"/>
  <c r="H17" i="5"/>
  <c r="H62" i="5"/>
  <c r="H58" i="5"/>
  <c r="H27" i="5"/>
  <c r="H40" i="5"/>
  <c r="H60" i="5"/>
  <c r="H12" i="5"/>
  <c r="H18" i="5"/>
  <c r="H23" i="5"/>
  <c r="H31" i="5"/>
  <c r="H45" i="5"/>
  <c r="H65" i="5"/>
  <c r="H25" i="5"/>
  <c r="H37" i="5"/>
  <c r="H10" i="5"/>
  <c r="H47" i="5"/>
  <c r="H24" i="5"/>
  <c r="H51" i="5"/>
  <c r="H4" i="5"/>
  <c r="H56" i="5"/>
  <c r="H63" i="5"/>
  <c r="H28" i="5"/>
  <c r="H14" i="5"/>
  <c r="H67" i="5"/>
  <c r="H66" i="5"/>
  <c r="H19" i="5"/>
  <c r="H61" i="5"/>
  <c r="H21" i="5"/>
  <c r="H8" i="5"/>
  <c r="H13" i="5"/>
  <c r="H34" i="5"/>
  <c r="H55" i="5"/>
  <c r="H54" i="5"/>
  <c r="H20" i="5"/>
  <c r="H68" i="5"/>
  <c r="H22" i="5"/>
  <c r="H7" i="5"/>
  <c r="H48" i="5"/>
  <c r="H5" i="5"/>
  <c r="H35" i="5"/>
  <c r="H15" i="5"/>
  <c r="H11" i="5"/>
  <c r="H30" i="5"/>
  <c r="H33" i="5"/>
  <c r="H44" i="5"/>
  <c r="H41" i="5"/>
  <c r="H6" i="5"/>
  <c r="H26" i="5"/>
  <c r="H39" i="5"/>
  <c r="H16" i="5"/>
  <c r="H32" i="5"/>
  <c r="H57" i="5"/>
  <c r="H38" i="5"/>
  <c r="G46" i="5"/>
  <c r="G59" i="5"/>
  <c r="G3" i="5"/>
  <c r="G50" i="5"/>
  <c r="G42" i="5"/>
  <c r="G64" i="5"/>
  <c r="G52" i="5"/>
  <c r="G53" i="5"/>
  <c r="G9" i="5"/>
  <c r="G43" i="5"/>
  <c r="G36" i="5"/>
  <c r="G29" i="5"/>
  <c r="G49" i="5"/>
  <c r="G2" i="5"/>
  <c r="G17" i="5"/>
  <c r="G62" i="5"/>
  <c r="G58" i="5"/>
  <c r="G27" i="5"/>
  <c r="G40" i="5"/>
  <c r="G60" i="5"/>
  <c r="G12" i="5"/>
  <c r="G18" i="5"/>
  <c r="G23" i="5"/>
  <c r="G31" i="5"/>
  <c r="G45" i="5"/>
  <c r="G65" i="5"/>
  <c r="G25" i="5"/>
  <c r="G37" i="5"/>
  <c r="G10" i="5"/>
  <c r="G47" i="5"/>
  <c r="G24" i="5"/>
  <c r="G51" i="5"/>
  <c r="G4" i="5"/>
  <c r="G56" i="5"/>
  <c r="G63" i="5"/>
  <c r="G28" i="5"/>
  <c r="G14" i="5"/>
  <c r="G67" i="5"/>
  <c r="G66" i="5"/>
  <c r="G19" i="5"/>
  <c r="G61" i="5"/>
  <c r="G21" i="5"/>
  <c r="G8" i="5"/>
  <c r="G13" i="5"/>
  <c r="G34" i="5"/>
  <c r="G55" i="5"/>
  <c r="G54" i="5"/>
  <c r="G20" i="5"/>
  <c r="G68" i="5"/>
  <c r="G22" i="5"/>
  <c r="G7" i="5"/>
  <c r="G48" i="5"/>
  <c r="G5" i="5"/>
  <c r="G35" i="5"/>
  <c r="G15" i="5"/>
  <c r="G11" i="5"/>
  <c r="G30" i="5"/>
  <c r="G33" i="5"/>
  <c r="G44" i="5"/>
  <c r="G41" i="5"/>
  <c r="G6" i="5"/>
  <c r="G26" i="5"/>
  <c r="G39" i="5"/>
  <c r="G16" i="5"/>
  <c r="G32" i="5"/>
  <c r="G57" i="5"/>
  <c r="G38" i="5"/>
  <c r="F46" i="5"/>
  <c r="F59" i="5"/>
  <c r="F3" i="5"/>
  <c r="F50" i="5"/>
  <c r="F42" i="5"/>
  <c r="F64" i="5"/>
  <c r="F52" i="5"/>
  <c r="F53" i="5"/>
  <c r="F9" i="5"/>
  <c r="F43" i="5"/>
  <c r="F36" i="5"/>
  <c r="F29" i="5"/>
  <c r="F49" i="5"/>
  <c r="F2" i="5"/>
  <c r="F17" i="5"/>
  <c r="F62" i="5"/>
  <c r="F58" i="5"/>
  <c r="F27" i="5"/>
  <c r="F40" i="5"/>
  <c r="F60" i="5"/>
  <c r="F12" i="5"/>
  <c r="F18" i="5"/>
  <c r="F23" i="5"/>
  <c r="F31" i="5"/>
  <c r="F45" i="5"/>
  <c r="F65" i="5"/>
  <c r="F25" i="5"/>
  <c r="F37" i="5"/>
  <c r="F10" i="5"/>
  <c r="F47" i="5"/>
  <c r="F24" i="5"/>
  <c r="F51" i="5"/>
  <c r="F4" i="5"/>
  <c r="F56" i="5"/>
  <c r="F63" i="5"/>
  <c r="F28" i="5"/>
  <c r="F14" i="5"/>
  <c r="F67" i="5"/>
  <c r="F66" i="5"/>
  <c r="F19" i="5"/>
  <c r="F61" i="5"/>
  <c r="F21" i="5"/>
  <c r="F8" i="5"/>
  <c r="F13" i="5"/>
  <c r="F34" i="5"/>
  <c r="F55" i="5"/>
  <c r="F54" i="5"/>
  <c r="F20" i="5"/>
  <c r="F68" i="5"/>
  <c r="F22" i="5"/>
  <c r="F7" i="5"/>
  <c r="F48" i="5"/>
  <c r="F5" i="5"/>
  <c r="F35" i="5"/>
  <c r="F15" i="5"/>
  <c r="F11" i="5"/>
  <c r="F30" i="5"/>
  <c r="F33" i="5"/>
  <c r="F44" i="5"/>
  <c r="F41" i="5"/>
  <c r="F6" i="5"/>
  <c r="F26" i="5"/>
  <c r="F39" i="5"/>
  <c r="F16" i="5"/>
  <c r="F32" i="5"/>
  <c r="F57" i="5"/>
  <c r="F38" i="5"/>
  <c r="C56" i="2"/>
  <c r="B56" i="2"/>
  <c r="C54" i="2"/>
  <c r="B54" i="2"/>
</calcChain>
</file>

<file path=xl/sharedStrings.xml><?xml version="1.0" encoding="utf-8"?>
<sst xmlns="http://schemas.openxmlformats.org/spreadsheetml/2006/main" count="656" uniqueCount="356">
  <si>
    <t>World</t>
  </si>
  <si>
    <t>Africa</t>
  </si>
  <si>
    <t>Asia</t>
  </si>
  <si>
    <t>Europe</t>
  </si>
  <si>
    <t>Latin America and the Caribbean</t>
  </si>
  <si>
    <t>Oceania</t>
  </si>
  <si>
    <t>United States of America</t>
  </si>
  <si>
    <t>Severe food insecurity</t>
  </si>
  <si>
    <t>Moderate food insecurity</t>
  </si>
  <si>
    <t>Undernourishment</t>
  </si>
  <si>
    <t>Prevalence of unaffordability</t>
  </si>
  <si>
    <t>Food insecurity</t>
  </si>
  <si>
    <t>Very low food security</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</si>
  <si>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</si>
  <si>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</si>
  <si>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</si>
  <si>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</si>
  <si>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</si>
  <si>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</si>
  <si>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</si>
  <si>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</si>
  <si>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</si>
  <si>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</si>
  <si>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</si>
  <si>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</si>
  <si>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</si>
  <si>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</si>
  <si>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</si>
  <si>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</si>
  <si>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</si>
  <si>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</si>
  <si>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</si>
  <si>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</si>
  <si>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</si>
  <si>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</si>
  <si>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</si>
  <si>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</si>
  <si>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</si>
  <si>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</si>
  <si>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</si>
  <si>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</si>
  <si>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</si>
  <si>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</si>
  <si>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</si>
  <si>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</si>
  <si>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</si>
  <si>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</si>
  <si>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</si>
  <si>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</si>
  <si>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</si>
  <si>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</si>
  <si>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</si>
  <si>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</si>
  <si>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</si>
  <si>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</si>
  <si>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</si>
  <si>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</si>
  <si>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</si>
  <si>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</si>
  <si>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</si>
  <si>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</si>
  <si>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</si>
  <si>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</si>
  <si>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</si>
  <si>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max</t>
  </si>
  <si>
    <t>Arkansas</t>
  </si>
  <si>
    <t>Kentucky</t>
  </si>
  <si>
    <t>min</t>
  </si>
  <si>
    <t>North Dakota</t>
  </si>
  <si>
    <t>South Dakota</t>
  </si>
  <si>
    <t>Region</t>
  </si>
  <si>
    <t>States</t>
  </si>
  <si>
    <t>Average food insecurity %</t>
  </si>
  <si>
    <t>Notable highs</t>
  </si>
  <si>
    <t>Northeast</t>
  </si>
  <si>
    <t>CT, ME, MA, NH, NJ, NY, PA, RI, VT</t>
  </si>
  <si>
    <t>NY (14.0%), ME (12.9%)</t>
  </si>
  <si>
    <t>Midwest</t>
  </si>
  <si>
    <t>IL, IN, IA, KS, MI, MN, MO, NE, ND, OH, SD, WI</t>
  </si>
  <si>
    <t>MI (14.7%), OH (14.2%)</t>
  </si>
  <si>
    <t>South</t>
  </si>
  <si>
    <t>AL, AR, DE, DC, FL, GA, KY, LA, MD, MS, NC, OK, SC, TN, TX, VA, WV</t>
  </si>
  <si>
    <t>AR (19.4%), KY (18.8%), TX (17.6%)</t>
  </si>
  <si>
    <t>West</t>
  </si>
  <si>
    <t>AK, AZ, CA, CO, HI, ID, MT, NV, NM, OR, UT, WA, WY</t>
  </si>
  <si>
    <t>NV (15.0%), NM (14.5%), WY (15.6%)</t>
  </si>
  <si>
    <r>
      <t xml:space="preserve">The </t>
    </r>
    <r>
      <rPr>
        <b/>
        <sz val="11"/>
        <color theme="1"/>
        <rFont val="Aptos Narrow"/>
        <family val="2"/>
        <scheme val="minor"/>
      </rPr>
      <t>South</t>
    </r>
    <r>
      <rPr>
        <sz val="11"/>
        <color theme="1"/>
        <rFont val="Aptos Narrow"/>
        <family val="2"/>
        <scheme val="minor"/>
      </rPr>
      <t xml:space="preserve"> has the </t>
    </r>
    <r>
      <rPr>
        <b/>
        <sz val="11"/>
        <color theme="1"/>
        <rFont val="Aptos Narrow"/>
        <family val="2"/>
        <scheme val="minor"/>
      </rPr>
      <t>highest average food insecurity</t>
    </r>
    <r>
      <rPr>
        <sz val="11"/>
        <color theme="1"/>
        <rFont val="Aptos Narrow"/>
        <family val="2"/>
        <scheme val="minor"/>
      </rPr>
      <t xml:space="preserve"> (≈14.7%), driven by persistently high rates in </t>
    </r>
    <r>
      <rPr>
        <b/>
        <sz val="11"/>
        <color theme="1"/>
        <rFont val="Aptos Narrow"/>
        <family val="2"/>
        <scheme val="minor"/>
      </rPr>
      <t>Arkansas, Kentucky, Louisiana, Mississippi, and Texas</t>
    </r>
    <r>
      <rPr>
        <sz val="11"/>
        <color theme="1"/>
        <rFont val="Aptos Narrow"/>
        <family val="2"/>
        <scheme val="minor"/>
      </rPr>
      <t>.</t>
    </r>
  </si>
  <si>
    <r>
      <t xml:space="preserve">The </t>
    </r>
    <r>
      <rPr>
        <b/>
        <sz val="11"/>
        <color theme="1"/>
        <rFont val="Aptos Narrow"/>
        <family val="2"/>
        <scheme val="minor"/>
      </rPr>
      <t>Northeast</t>
    </r>
    <r>
      <rPr>
        <sz val="11"/>
        <color theme="1"/>
        <rFont val="Aptos Narrow"/>
        <family val="2"/>
        <scheme val="minor"/>
      </rPr>
      <t xml:space="preserve"> shows the </t>
    </r>
    <r>
      <rPr>
        <b/>
        <sz val="11"/>
        <color theme="1"/>
        <rFont val="Aptos Narrow"/>
        <family val="2"/>
        <scheme val="minor"/>
      </rPr>
      <t>lowest average</t>
    </r>
    <r>
      <rPr>
        <sz val="11"/>
        <color theme="1"/>
        <rFont val="Aptos Narrow"/>
        <family val="2"/>
        <scheme val="minor"/>
      </rPr>
      <t xml:space="preserve"> (≈11.3%), with most states below the national 13.3% average.</t>
    </r>
  </si>
  <si>
    <r>
      <t xml:space="preserve">The </t>
    </r>
    <r>
      <rPr>
        <b/>
        <sz val="11"/>
        <color theme="1"/>
        <rFont val="Aptos Narrow"/>
        <family val="2"/>
        <scheme val="minor"/>
      </rPr>
      <t>Midwest</t>
    </r>
    <r>
      <rPr>
        <sz val="11"/>
        <color theme="1"/>
        <rFont val="Aptos Narrow"/>
        <family val="2"/>
        <scheme val="minor"/>
      </rPr>
      <t xml:space="preserve"> and </t>
    </r>
    <r>
      <rPr>
        <b/>
        <sz val="11"/>
        <color theme="1"/>
        <rFont val="Aptos Narrow"/>
        <family val="2"/>
        <scheme val="minor"/>
      </rPr>
      <t>West</t>
    </r>
    <r>
      <rPr>
        <sz val="11"/>
        <color theme="1"/>
        <rFont val="Aptos Narrow"/>
        <family val="2"/>
        <scheme val="minor"/>
      </rPr>
      <t xml:space="preserve"> hover near the national mean, but the </t>
    </r>
    <r>
      <rPr>
        <b/>
        <sz val="11"/>
        <color theme="1"/>
        <rFont val="Aptos Narrow"/>
        <family val="2"/>
        <scheme val="minor"/>
      </rPr>
      <t>West</t>
    </r>
    <r>
      <rPr>
        <sz val="11"/>
        <color theme="1"/>
        <rFont val="Aptos Narrow"/>
        <family val="2"/>
        <scheme val="minor"/>
      </rPr>
      <t xml:space="preserve"> has sharper contrasts — low in Washington and Colorado, high in Nevada and New Mexico.</t>
    </r>
  </si>
  <si>
    <t>Margin of Error (pp)</t>
  </si>
  <si>
    <r>
      <t xml:space="preserve">The </t>
    </r>
    <r>
      <rPr>
        <b/>
        <sz val="11"/>
        <color theme="1"/>
        <rFont val="Aptos Narrow"/>
        <family val="2"/>
        <scheme val="minor"/>
      </rPr>
      <t>Southeast region’s average food insecurity (15.8%)</t>
    </r>
    <r>
      <rPr>
        <sz val="11"/>
        <color theme="1"/>
        <rFont val="Aptos Narrow"/>
        <family val="2"/>
        <scheme val="minor"/>
      </rPr>
      <t xml:space="preserve"> is </t>
    </r>
    <r>
      <rPr>
        <b/>
        <sz val="11"/>
        <color theme="1"/>
        <rFont val="Aptos Narrow"/>
        <family val="2"/>
        <scheme val="minor"/>
      </rPr>
      <t>~2.5 percentage points higher</t>
    </r>
    <r>
      <rPr>
        <sz val="11"/>
        <color theme="1"/>
        <rFont val="Aptos Narrow"/>
        <family val="2"/>
        <scheme val="minor"/>
      </rPr>
      <t xml:space="preserve"> than the </t>
    </r>
    <r>
      <rPr>
        <b/>
        <sz val="11"/>
        <color theme="1"/>
        <rFont val="Aptos Narrow"/>
        <family val="2"/>
        <scheme val="minor"/>
      </rPr>
      <t>national average (13.3%)</t>
    </r>
    <r>
      <rPr>
        <sz val="11"/>
        <color theme="1"/>
        <rFont val="Aptos Narrow"/>
        <family val="2"/>
        <scheme val="minor"/>
      </rPr>
      <t>.</t>
    </r>
  </si>
  <si>
    <r>
      <t>Arkansas (19.4%)</t>
    </r>
    <r>
      <rPr>
        <sz val="11"/>
        <color theme="1"/>
        <rFont val="Aptos Narrow"/>
        <family val="2"/>
        <scheme val="minor"/>
      </rPr>
      <t xml:space="preserve">, </t>
    </r>
    <r>
      <rPr>
        <b/>
        <sz val="11"/>
        <color theme="1"/>
        <rFont val="Aptos Narrow"/>
        <family val="2"/>
        <scheme val="minor"/>
      </rPr>
      <t>Kentucky (18.8%)</t>
    </r>
    <r>
      <rPr>
        <sz val="11"/>
        <color theme="1"/>
        <rFont val="Aptos Narrow"/>
        <family val="2"/>
        <scheme val="minor"/>
      </rPr>
      <t xml:space="preserve">, and </t>
    </r>
    <r>
      <rPr>
        <b/>
        <sz val="11"/>
        <color theme="1"/>
        <rFont val="Aptos Narrow"/>
        <family val="2"/>
        <scheme val="minor"/>
      </rPr>
      <t>Louisiana (17.7%)</t>
    </r>
    <r>
      <rPr>
        <sz val="11"/>
        <color theme="1"/>
        <rFont val="Aptos Narrow"/>
        <family val="2"/>
        <scheme val="minor"/>
      </rPr>
      <t xml:space="preserve"> are the region’s highest contributors.</t>
    </r>
  </si>
  <si>
    <r>
      <t>Alabama (12.1%)</t>
    </r>
    <r>
      <rPr>
        <sz val="11"/>
        <color theme="1"/>
        <rFont val="Aptos Narrow"/>
        <family val="2"/>
        <scheme val="minor"/>
      </rPr>
      <t xml:space="preserve"> and </t>
    </r>
    <r>
      <rPr>
        <b/>
        <sz val="11"/>
        <color theme="1"/>
        <rFont val="Aptos Narrow"/>
        <family val="2"/>
        <scheme val="minor"/>
      </rPr>
      <t>North Carolina (11.8%)</t>
    </r>
    <r>
      <rPr>
        <sz val="11"/>
        <color theme="1"/>
        <rFont val="Aptos Narrow"/>
        <family val="2"/>
        <scheme val="minor"/>
      </rPr>
      <t xml:space="preserve"> sit below the regional mean but still above the national average.</t>
    </r>
  </si>
  <si>
    <r>
      <t xml:space="preserve">The </t>
    </r>
    <r>
      <rPr>
        <b/>
        <sz val="11"/>
        <color theme="1"/>
        <rFont val="Aptos Narrow"/>
        <family val="2"/>
        <scheme val="minor"/>
      </rPr>
      <t>Southeast’s very low food security rate (6.3%)</t>
    </r>
    <r>
      <rPr>
        <sz val="11"/>
        <color theme="1"/>
        <rFont val="Aptos Narrow"/>
        <family val="2"/>
        <scheme val="minor"/>
      </rPr>
      <t xml:space="preserve"> indicates deeper hardship compared to the U.S. average (5.2%).</t>
    </r>
  </si>
  <si>
    <t>State</t>
  </si>
  <si>
    <t>Food Insecurity %</t>
  </si>
  <si>
    <t>Very Low Food Security %</t>
  </si>
  <si>
    <t>Rank (High→Low)</t>
  </si>
  <si>
    <t>Louisiana</t>
  </si>
  <si>
    <t>Mississippi</t>
  </si>
  <si>
    <t>Georgia</t>
  </si>
  <si>
    <t>South Carolina</t>
  </si>
  <si>
    <t>Tennessee</t>
  </si>
  <si>
    <t>Florida</t>
  </si>
  <si>
    <t>Alabama</t>
  </si>
  <si>
    <t>North Carolina</t>
  </si>
  <si>
    <t>The Southeast’s higher rates reflect persistent structural challenges — rural access gaps, income disparities, and limited retailer proximity in several states.</t>
  </si>
  <si>
    <t>US Average %</t>
  </si>
  <si>
    <t>Why the Southeast Outpaces the U.S. Average</t>
  </si>
  <si>
    <t>High poverty</t>
  </si>
  <si>
    <t>Rural geography</t>
  </si>
  <si>
    <t>Weak retailer networks</t>
  </si>
  <si>
    <t>Transportation barriers</t>
  </si>
  <si>
    <t>Demographic vulnerabilities</t>
  </si>
  <si>
    <t>Policy gaps</t>
  </si>
  <si>
    <r>
      <t xml:space="preserve">It’s not one factor—it’s the </t>
    </r>
    <r>
      <rPr>
        <b/>
        <sz val="11"/>
        <color theme="1"/>
        <rFont val="Aptos Narrow"/>
        <family val="2"/>
        <scheme val="minor"/>
      </rPr>
      <t>stacking</t>
    </r>
    <r>
      <rPr>
        <sz val="11"/>
        <color theme="1"/>
        <rFont val="Aptos Narrow"/>
        <family val="2"/>
        <scheme val="minor"/>
      </rPr>
      <t xml:space="preserve"> of all of them.</t>
    </r>
  </si>
  <si>
    <t>1. Rural access barriers</t>
  </si>
  <si>
    <t>Large portions of the Southeast are rural, and rural food insecurity is consistently higher due to:</t>
  </si>
  <si>
    <t>Long distances to grocery retailers</t>
  </si>
  <si>
    <t>Sparse SNAP‑authorized stores</t>
  </si>
  <si>
    <t>Limited public transportation</t>
  </si>
  <si>
    <t>Higher reliance on convenience stores with limited healthy options</t>
  </si>
  <si>
    <t>Your workbook’s retailer‑access data shows this clearly:</t>
  </si>
  <si>
    <r>
      <t>Georgia:</t>
    </r>
    <r>
      <rPr>
        <sz val="11"/>
        <color theme="1"/>
        <rFont val="Aptos Narrow"/>
        <family val="2"/>
        <scheme val="minor"/>
      </rPr>
      <t xml:space="preserve"> 31.6% of low‑income residents are beyond the 1/10‑mile threshold</t>
    </r>
  </si>
  <si>
    <r>
      <t>Florida:</t>
    </r>
    <r>
      <rPr>
        <sz val="11"/>
        <color theme="1"/>
        <rFont val="Aptos Narrow"/>
        <family val="2"/>
        <scheme val="minor"/>
      </rPr>
      <t xml:space="preserve"> 31.6%</t>
    </r>
  </si>
  <si>
    <r>
      <t>South Carolina:</t>
    </r>
    <r>
      <rPr>
        <sz val="11"/>
        <color theme="1"/>
        <rFont val="Aptos Narrow"/>
        <family val="2"/>
        <scheme val="minor"/>
      </rPr>
      <t xml:space="preserve"> 29.0%</t>
    </r>
  </si>
  <si>
    <r>
      <t>Alabama:</t>
    </r>
    <r>
      <rPr>
        <sz val="11"/>
        <color theme="1"/>
        <rFont val="Aptos Narrow"/>
        <family val="2"/>
        <scheme val="minor"/>
      </rPr>
      <t xml:space="preserve"> 20.2%</t>
    </r>
  </si>
  <si>
    <t>These access burdens amplify food insecurity even when poverty rates are moderate.</t>
  </si>
  <si>
    <t>2. High poverty and low wages</t>
  </si>
  <si>
    <t>The Southeast has some of the nation’s highest poverty rates, which directly correlate with food insecurity:</t>
  </si>
  <si>
    <r>
      <t>Mississippi:</t>
    </r>
    <r>
      <rPr>
        <sz val="11"/>
        <color theme="1"/>
        <rFont val="Aptos Narrow"/>
        <family val="2"/>
        <scheme val="minor"/>
      </rPr>
      <t xml:space="preserve"> 17.3% food insecure</t>
    </r>
  </si>
  <si>
    <r>
      <t>Louisiana:</t>
    </r>
    <r>
      <rPr>
        <sz val="11"/>
        <color theme="1"/>
        <rFont val="Aptos Narrow"/>
        <family val="2"/>
        <scheme val="minor"/>
      </rPr>
      <t xml:space="preserve"> 17.7%</t>
    </r>
  </si>
  <si>
    <r>
      <t>Arkansas:</t>
    </r>
    <r>
      <rPr>
        <sz val="11"/>
        <color theme="1"/>
        <rFont val="Aptos Narrow"/>
        <family val="2"/>
        <scheme val="minor"/>
      </rPr>
      <t xml:space="preserve"> 19.4%</t>
    </r>
  </si>
  <si>
    <r>
      <t>Kentucky:</t>
    </r>
    <r>
      <rPr>
        <sz val="11"/>
        <color theme="1"/>
        <rFont val="Aptos Narrow"/>
        <family val="2"/>
        <scheme val="minor"/>
      </rPr>
      <t xml:space="preserve"> 18.8%</t>
    </r>
  </si>
  <si>
    <t>Low wages and limited upward mobility mean households remain vulnerable to price shocks, rent increases, and medical expenses.</t>
  </si>
  <si>
    <t>3. Retailer network gaps</t>
  </si>
  <si>
    <r>
      <t xml:space="preserve">Your workbook’s </t>
    </r>
    <r>
      <rPr>
        <b/>
        <sz val="11"/>
        <color theme="1"/>
        <rFont val="Aptos Narrow"/>
        <family val="2"/>
        <scheme val="minor"/>
      </rPr>
      <t>SRAM (SNAP Retailer Access Model)</t>
    </r>
    <r>
      <rPr>
        <sz val="11"/>
        <color theme="1"/>
        <rFont val="Aptos Narrow"/>
        <family val="2"/>
        <scheme val="minor"/>
      </rPr>
      <t xml:space="preserve"> data shows:</t>
    </r>
  </si>
  <si>
    <r>
      <t xml:space="preserve">Many Southeast states have </t>
    </r>
    <r>
      <rPr>
        <b/>
        <sz val="11"/>
        <color theme="1"/>
        <rFont val="Aptos Narrow"/>
        <family val="2"/>
        <scheme val="minor"/>
      </rPr>
      <t>high LILA tract shares</t>
    </r>
    <r>
      <rPr>
        <sz val="11"/>
        <color theme="1"/>
        <rFont val="Aptos Narrow"/>
        <family val="2"/>
        <scheme val="minor"/>
      </rPr>
      <t xml:space="preserve"> (low‑income, low‑access).</t>
    </r>
  </si>
  <si>
    <r>
      <t xml:space="preserve">Alabama: </t>
    </r>
    <r>
      <rPr>
        <b/>
        <sz val="11"/>
        <color theme="1"/>
        <rFont val="Aptos Narrow"/>
        <family val="2"/>
        <scheme val="minor"/>
      </rPr>
      <t>10.5%</t>
    </r>
  </si>
  <si>
    <r>
      <t xml:space="preserve">Georgia: </t>
    </r>
    <r>
      <rPr>
        <b/>
        <sz val="11"/>
        <color theme="1"/>
        <rFont val="Aptos Narrow"/>
        <family val="2"/>
        <scheme val="minor"/>
      </rPr>
      <t>13.6%</t>
    </r>
  </si>
  <si>
    <r>
      <t xml:space="preserve">South Carolina: </t>
    </r>
    <r>
      <rPr>
        <b/>
        <sz val="11"/>
        <color theme="1"/>
        <rFont val="Aptos Narrow"/>
        <family val="2"/>
        <scheme val="minor"/>
      </rPr>
      <t>10.8%</t>
    </r>
  </si>
  <si>
    <r>
      <t xml:space="preserve">Louisiana: </t>
    </r>
    <r>
      <rPr>
        <b/>
        <sz val="11"/>
        <color theme="1"/>
        <rFont val="Aptos Narrow"/>
        <family val="2"/>
        <scheme val="minor"/>
      </rPr>
      <t>11.8%</t>
    </r>
  </si>
  <si>
    <t>Network distance (actual driving routes) often doubles or triples the burden compared to straight‑line distance—meaning access is worse than it appears on a map.</t>
  </si>
  <si>
    <t>4. Demographic vulnerabilities</t>
  </si>
  <si>
    <t>The Southeast has higher proportions of:</t>
  </si>
  <si>
    <t>Single‑parent households</t>
  </si>
  <si>
    <t>Older adults living alone</t>
  </si>
  <si>
    <t>Households without vehicles</t>
  </si>
  <si>
    <t>SNAP‑eligible families</t>
  </si>
  <si>
    <t>Your workbook shows elevated “low‑access seniors” and “low‑access no‑vehicle households” in states like:</t>
  </si>
  <si>
    <t>These groups are disproportionately affected by transportation gaps and limited retailer proximity.</t>
  </si>
  <si>
    <t>5. Health and cost burdens</t>
  </si>
  <si>
    <t>Chronic health conditions (diabetes, hypertension) are more prevalent in the Southeast, increasing household food costs and limiting dietary flexibility. Higher medical expenses reduce the budget available for food, especially in low‑income households.</t>
  </si>
  <si>
    <t>6. Historical and policy context</t>
  </si>
  <si>
    <t>Long‑term structural factors include:</t>
  </si>
  <si>
    <t>Lower minimum wages</t>
  </si>
  <si>
    <t>Limited Medicaid expansion in several states</t>
  </si>
  <si>
    <t>Fewer large urban centers with dense retailer networks</t>
  </si>
  <si>
    <t>Historical underinvestment in rural infrastructure</t>
  </si>
  <si>
    <t>These policy environments shape the food landscape over decades.</t>
  </si>
  <si>
    <t>Jefferson County</t>
  </si>
  <si>
    <t>Madison County</t>
  </si>
  <si>
    <t>Shelby County</t>
  </si>
  <si>
    <t>Baldwin County</t>
  </si>
  <si>
    <t>Mobile County</t>
  </si>
  <si>
    <t>Lee County</t>
  </si>
  <si>
    <t>Tuscaloosa County</t>
  </si>
  <si>
    <t>Montgomery County</t>
  </si>
  <si>
    <t>Morgan County</t>
  </si>
  <si>
    <t>Calhoun County</t>
  </si>
  <si>
    <t>Limestone County</t>
  </si>
  <si>
    <t>Houston County</t>
  </si>
  <si>
    <t>Etowah County</t>
  </si>
  <si>
    <t>Marshall County</t>
  </si>
  <si>
    <t>Autauga County</t>
  </si>
  <si>
    <t>Coffee County</t>
  </si>
  <si>
    <t>Talladega County</t>
  </si>
  <si>
    <t>Russell County</t>
  </si>
  <si>
    <t>Elmore County</t>
  </si>
  <si>
    <t>Lauderdale County</t>
  </si>
  <si>
    <t>St. Clair County</t>
  </si>
  <si>
    <t>Chilton County</t>
  </si>
  <si>
    <t>Colbert County</t>
  </si>
  <si>
    <t>Cullman County</t>
  </si>
  <si>
    <t>Franklin County</t>
  </si>
  <si>
    <t>Macon County</t>
  </si>
  <si>
    <t>Walker County</t>
  </si>
  <si>
    <t>Dallas County</t>
  </si>
  <si>
    <t>Jackson County</t>
  </si>
  <si>
    <t>Chambers County</t>
  </si>
  <si>
    <t>Marengo County</t>
  </si>
  <si>
    <t>Dale County</t>
  </si>
  <si>
    <t>Monroe County</t>
  </si>
  <si>
    <t>Barbour County</t>
  </si>
  <si>
    <t>Pike County</t>
  </si>
  <si>
    <t>Tallapoosa County</t>
  </si>
  <si>
    <t>Escambia County</t>
  </si>
  <si>
    <t>Clarke County</t>
  </si>
  <si>
    <t>Wilcox County</t>
  </si>
  <si>
    <t>Washington County</t>
  </si>
  <si>
    <t>Conecuh County</t>
  </si>
  <si>
    <t>Sumter County</t>
  </si>
  <si>
    <t>Covington County</t>
  </si>
  <si>
    <t>Butler County</t>
  </si>
  <si>
    <t>Choctaw County</t>
  </si>
  <si>
    <t>Hale County</t>
  </si>
  <si>
    <t>Pickens County</t>
  </si>
  <si>
    <t>Perry County</t>
  </si>
  <si>
    <t>Coosa County</t>
  </si>
  <si>
    <t>Winston County</t>
  </si>
  <si>
    <t>Crenshaw County</t>
  </si>
  <si>
    <t>Bullock County</t>
  </si>
  <si>
    <t>Marion County</t>
  </si>
  <si>
    <t>Bibb County</t>
  </si>
  <si>
    <t>Henry County</t>
  </si>
  <si>
    <t>Clay County</t>
  </si>
  <si>
    <t>Cherokee County</t>
  </si>
  <si>
    <t>Fayette County</t>
  </si>
  <si>
    <t>Greene County</t>
  </si>
  <si>
    <t>Lowndes County</t>
  </si>
  <si>
    <t>Lawrence County</t>
  </si>
  <si>
    <t>Blount County</t>
  </si>
  <si>
    <t>DeKalb County</t>
  </si>
  <si>
    <t>Lamar County</t>
  </si>
  <si>
    <t>Cleburne County</t>
  </si>
  <si>
    <t>Geneva County</t>
  </si>
  <si>
    <t>Randolph County</t>
  </si>
  <si>
    <t>County</t>
  </si>
  <si>
    <t>Population</t>
  </si>
  <si>
    <t>Low Access Population</t>
  </si>
  <si>
    <t>Low Income Population</t>
  </si>
  <si>
    <t>Low Access %</t>
  </si>
  <si>
    <t>Low Income %</t>
  </si>
  <si>
    <t>LA-LI Population</t>
  </si>
  <si>
    <t>LA-LI %</t>
  </si>
  <si>
    <t>Rank</t>
  </si>
  <si>
    <t>Low‑Income Low‑Access %</t>
  </si>
  <si>
    <t>Key Drivers</t>
  </si>
  <si>
    <t>Jefferson</t>
  </si>
  <si>
    <t>Dense urban poverty, retailer clustering</t>
  </si>
  <si>
    <t>Mobile</t>
  </si>
  <si>
    <t>Madison</t>
  </si>
  <si>
    <t>Rapid growth, uneven retailer spread</t>
  </si>
  <si>
    <t>Shelby</t>
  </si>
  <si>
    <t>Suburban sprawl, limited SNAP stores</t>
  </si>
  <si>
    <t>Montgomery</t>
  </si>
  <si>
    <t>Urban‑rural divide, high poverty pockets</t>
  </si>
  <si>
    <t>Tuscaloosa</t>
  </si>
  <si>
    <t>Student‑driven demand, low‑income tracts</t>
  </si>
  <si>
    <t>Calhoun</t>
  </si>
  <si>
    <t>Industrial decline, limited fresh‑food outlets</t>
  </si>
  <si>
    <t>Baldwin</t>
  </si>
  <si>
    <t>Tourism economy, seasonal employment</t>
  </si>
  <si>
    <t>Lee</t>
  </si>
  <si>
    <t>Rapid population growth, uneven retailer access</t>
  </si>
  <si>
    <t>1. The Black Belt (Dallas, Wilcox, Perry, Sumter, Lowndes, Greene, Marengo)</t>
  </si>
  <si>
    <t>Highest vulnerability in the state.</t>
  </si>
  <si>
    <t>Drivers:</t>
  </si>
  <si>
    <t>Very high poverty</t>
  </si>
  <si>
    <t>Limited grocery access</t>
  </si>
  <si>
    <t>High diet concentration (low diversity)</t>
  </si>
  <si>
    <t>High price sensitivity</t>
  </si>
  <si>
    <t>Low local fruit/veg production</t>
  </si>
  <si>
    <t>High reliance on imported nutritious foods</t>
  </si>
  <si>
    <r>
      <t xml:space="preserve">This region is the strongest example of </t>
    </r>
    <r>
      <rPr>
        <b/>
        <sz val="11"/>
        <color theme="1"/>
        <rFont val="Aptos Narrow"/>
        <family val="2"/>
        <scheme val="minor"/>
      </rPr>
      <t>nutrient insecurity</t>
    </r>
    <r>
      <rPr>
        <sz val="11"/>
        <color theme="1"/>
        <rFont val="Aptos Narrow"/>
        <family val="2"/>
        <scheme val="minor"/>
      </rPr>
      <t>, not caloric insecurity.</t>
    </r>
  </si>
  <si>
    <t>2. Rural North Alabama (Jackson, Marshall, DeKalb, Cherokee)</t>
  </si>
  <si>
    <t>Better agricultural production</t>
  </si>
  <si>
    <t>But limited retail access</t>
  </si>
  <si>
    <t>High transportation barriers</t>
  </si>
  <si>
    <t>High reliance on out‑of‑state produce</t>
  </si>
  <si>
    <t>Climate exposure (flooding, storms)</t>
  </si>
  <si>
    <r>
      <t xml:space="preserve">Risk type: </t>
    </r>
    <r>
      <rPr>
        <b/>
        <sz val="11"/>
        <color theme="1"/>
        <rFont val="Aptos Narrow"/>
        <family val="2"/>
        <scheme val="minor"/>
      </rPr>
      <t>access + climate vulnerability</t>
    </r>
    <r>
      <rPr>
        <sz val="11"/>
        <color theme="1"/>
        <rFont val="Aptos Narrow"/>
        <family val="2"/>
        <scheme val="minor"/>
      </rPr>
      <t>.</t>
    </r>
  </si>
  <si>
    <t>3. Urban Centers (Birmingham, Montgomery, Mobile, Huntsville)</t>
  </si>
  <si>
    <t>Mixed vulnerability.</t>
  </si>
  <si>
    <t>Birmingham &amp; Montgomery</t>
  </si>
  <si>
    <t>High food insecurity pockets</t>
  </si>
  <si>
    <t>Strong food desert presence</t>
  </si>
  <si>
    <t>High dependence on imported produce</t>
  </si>
  <si>
    <t>High seafood import dependency</t>
  </si>
  <si>
    <t>Climate risk (hurricanes)</t>
  </si>
  <si>
    <t>High retail access but low affordability</t>
  </si>
  <si>
    <t>Huntsville</t>
  </si>
  <si>
    <t>Lowest vulnerability in the state</t>
  </si>
  <si>
    <t>High retail access</t>
  </si>
  <si>
    <t>Higher incomes</t>
  </si>
  <si>
    <t>Better diet diversity</t>
  </si>
  <si>
    <r>
      <t xml:space="preserve">Risk type: </t>
    </r>
    <r>
      <rPr>
        <b/>
        <sz val="11"/>
        <color theme="1"/>
        <rFont val="Aptos Narrow"/>
        <family val="2"/>
        <scheme val="minor"/>
      </rPr>
      <t>affordability + neighborhood-level access gaps</t>
    </r>
    <r>
      <rPr>
        <sz val="11"/>
        <color theme="1"/>
        <rFont val="Aptos Narrow"/>
        <family val="2"/>
        <scheme val="minor"/>
      </rPr>
      <t>.</t>
    </r>
  </si>
  <si>
    <t>4. The Wiregrass (Dothan, Enterprise, Ozark)</t>
  </si>
  <si>
    <t>Strong peanut &amp; poultry production</t>
  </si>
  <si>
    <t>Low fruit/veg production</t>
  </si>
  <si>
    <t>High reliance on imported produce</t>
  </si>
  <si>
    <r>
      <t xml:space="preserve">Risk type: </t>
    </r>
    <r>
      <rPr>
        <b/>
        <sz val="11"/>
        <color theme="1"/>
        <rFont val="Aptos Narrow"/>
        <family val="2"/>
        <scheme val="minor"/>
      </rPr>
      <t>nutrient diversity + import dependency</t>
    </r>
    <r>
      <rPr>
        <sz val="11"/>
        <color theme="1"/>
        <rFont val="Aptos Narrow"/>
        <family val="2"/>
        <scheme val="minor"/>
      </rPr>
      <t>.</t>
    </r>
  </si>
  <si>
    <t>Representative Counties</t>
  </si>
  <si>
    <t>Color</t>
  </si>
  <si>
    <t>Food‑Insecurity Severity</t>
  </si>
  <si>
    <t>The Black Belt</t>
  </si>
  <si>
    <t>Dallas, Wilcox, Perry, Sumter, Lowndes, Greene, Marengo</t>
  </si>
  <si>
    <t>Deep red</t>
  </si>
  <si>
    <r>
      <t>Highest</t>
    </r>
    <r>
      <rPr>
        <sz val="11"/>
        <color theme="1"/>
        <rFont val="Aptos Narrow"/>
        <family val="2"/>
        <scheme val="minor"/>
      </rPr>
      <t xml:space="preserve"> — persistent poverty, limited retailer access</t>
    </r>
  </si>
  <si>
    <t>Rural North Alabama</t>
  </si>
  <si>
    <t>Jackson, Marshall, DeKalb, Cherokee</t>
  </si>
  <si>
    <t>Yellow‑orange</t>
  </si>
  <si>
    <r>
      <t>Moderate</t>
    </r>
    <r>
      <rPr>
        <sz val="11"/>
        <color theme="1"/>
        <rFont val="Aptos Narrow"/>
        <family val="2"/>
        <scheme val="minor"/>
      </rPr>
      <t xml:space="preserve"> — rural isolation, transportation barriers</t>
    </r>
  </si>
  <si>
    <t>Urban Centers</t>
  </si>
  <si>
    <t>Birmingham, Montgomery, Mobile, Huntsville</t>
  </si>
  <si>
    <t>Orange‑red</t>
  </si>
  <si>
    <r>
      <t>High</t>
    </r>
    <r>
      <rPr>
        <sz val="11"/>
        <color theme="1"/>
        <rFont val="Aptos Narrow"/>
        <family val="2"/>
        <scheme val="minor"/>
      </rPr>
      <t xml:space="preserve"> — concentrated poverty, urban food deserts</t>
    </r>
  </si>
  <si>
    <t>The Wiregrass</t>
  </si>
  <si>
    <t>Dothan, Enterprise, Ozark</t>
  </si>
  <si>
    <t>Light orange</t>
  </si>
  <si>
    <r>
      <t>Moderate‑Low</t>
    </r>
    <r>
      <rPr>
        <sz val="11"/>
        <color theme="1"/>
        <rFont val="Aptos Narrow"/>
        <family val="2"/>
        <scheme val="minor"/>
      </rPr>
      <t xml:space="preserve"> — mixed rural‑urban economy, seasonal employment</t>
    </r>
  </si>
  <si>
    <r>
      <t xml:space="preserve">The </t>
    </r>
    <r>
      <rPr>
        <b/>
        <sz val="11"/>
        <color theme="1"/>
        <rFont val="Aptos Narrow"/>
        <family val="2"/>
        <scheme val="minor"/>
      </rPr>
      <t>Black Belt</t>
    </r>
    <r>
      <rPr>
        <sz val="11"/>
        <color theme="1"/>
        <rFont val="Aptos Narrow"/>
        <family val="2"/>
        <scheme val="minor"/>
      </rPr>
      <t xml:space="preserve"> remains the most food‑insecure region, with rates often exceeding 20 %.</t>
    </r>
  </si>
  <si>
    <r>
      <t>Urban Centers</t>
    </r>
    <r>
      <rPr>
        <sz val="11"/>
        <color theme="1"/>
        <rFont val="Aptos Narrow"/>
        <family val="2"/>
        <scheme val="minor"/>
      </rPr>
      <t xml:space="preserve"> show high insecurity despite proximity to retailers, driven by income inequality.</t>
    </r>
  </si>
  <si>
    <r>
      <t>Rural North</t>
    </r>
    <r>
      <rPr>
        <sz val="11"/>
        <color theme="1"/>
        <rFont val="Aptos Narrow"/>
        <family val="2"/>
        <scheme val="minor"/>
      </rPr>
      <t xml:space="preserve"> and </t>
    </r>
    <r>
      <rPr>
        <b/>
        <sz val="11"/>
        <color theme="1"/>
        <rFont val="Aptos Narrow"/>
        <family val="2"/>
        <scheme val="minor"/>
      </rPr>
      <t>Wiregrass</t>
    </r>
    <r>
      <rPr>
        <sz val="11"/>
        <color theme="1"/>
        <rFont val="Aptos Narrow"/>
        <family val="2"/>
        <scheme val="minor"/>
      </rPr>
      <t xml:space="preserve"> regions face moderate challenges tied to distance and economic structure.</t>
    </r>
  </si>
  <si>
    <t>Avg Low‑Income Low‑Access %</t>
  </si>
  <si>
    <t>21.8 %</t>
  </si>
  <si>
    <t>Birmingham (Jefferson), Montgomery, Mobile, Huntsville (Madison)</t>
  </si>
  <si>
    <t>19.0 %</t>
  </si>
  <si>
    <t>13.6 %</t>
  </si>
  <si>
    <t>Dothan (Houston), Enterprise (Coffee), Ozark (Dale)</t>
  </si>
  <si>
    <t>11.2 %</t>
  </si>
  <si>
    <r>
      <t xml:space="preserve">The </t>
    </r>
    <r>
      <rPr>
        <b/>
        <sz val="11"/>
        <color theme="1"/>
        <rFont val="Aptos Narrow"/>
        <family val="2"/>
        <scheme val="minor"/>
      </rPr>
      <t>Black Belt</t>
    </r>
    <r>
      <rPr>
        <sz val="11"/>
        <color theme="1"/>
        <rFont val="Aptos Narrow"/>
        <family val="2"/>
        <scheme val="minor"/>
      </rPr>
      <t xml:space="preserve"> remains the most food‑insecure region, with entrenched poverty and limited retailer access.</t>
    </r>
  </si>
  <si>
    <r>
      <t>Urban Centers</t>
    </r>
    <r>
      <rPr>
        <sz val="11"/>
        <color theme="1"/>
        <rFont val="Aptos Narrow"/>
        <family val="2"/>
        <scheme val="minor"/>
      </rPr>
      <t xml:space="preserve"> show high rates despite proximity to stores — driven by income inequality and transportation barriers.</t>
    </r>
  </si>
  <si>
    <r>
      <t>Rural North</t>
    </r>
    <r>
      <rPr>
        <sz val="11"/>
        <color theme="1"/>
        <rFont val="Aptos Narrow"/>
        <family val="2"/>
        <scheme val="minor"/>
      </rPr>
      <t xml:space="preserve"> faces moderate insecurity due to isolation and fewer full‑service grocers.</t>
    </r>
  </si>
  <si>
    <r>
      <t>Wiregrass</t>
    </r>
    <r>
      <rPr>
        <sz val="11"/>
        <color theme="1"/>
        <rFont val="Aptos Narrow"/>
        <family val="2"/>
        <scheme val="minor"/>
      </rPr>
      <t xml:space="preserve"> counties fare better overall but still experience seasonal employment‑related access issues.</t>
    </r>
  </si>
  <si>
    <t>data from: https://www.fao.org/faostat/en/#data/FS</t>
  </si>
  <si>
    <t>World Baseline</t>
  </si>
  <si>
    <t>AL, AR, FL, GA, KY, LA, MS, NC, OK, SC, TN, TX</t>
  </si>
  <si>
    <t>N</t>
  </si>
  <si>
    <t>S</t>
  </si>
  <si>
    <t>W</t>
  </si>
  <si>
    <t>CT, DE, DC, ME, MD, MA, NH, NJ, NY, PA, RI, VT, VA, WV</t>
  </si>
  <si>
    <t>M</t>
  </si>
  <si>
    <t>region check</t>
  </si>
  <si>
    <t>created with https://www.mapchart.net/usa.html</t>
  </si>
  <si>
    <t>average</t>
  </si>
  <si>
    <r>
      <t xml:space="preserve">The </t>
    </r>
    <r>
      <rPr>
        <b/>
        <sz val="11"/>
        <color theme="1"/>
        <rFont val="Aptos Narrow"/>
        <family val="2"/>
        <scheme val="minor"/>
      </rPr>
      <t>South</t>
    </r>
    <r>
      <rPr>
        <sz val="11"/>
        <color theme="1"/>
        <rFont val="Aptos Narrow"/>
        <family val="2"/>
        <scheme val="minor"/>
      </rPr>
      <t xml:space="preserve"> has the </t>
    </r>
    <r>
      <rPr>
        <b/>
        <sz val="11"/>
        <color theme="1"/>
        <rFont val="Aptos Narrow"/>
        <family val="2"/>
        <scheme val="minor"/>
      </rPr>
      <t>highest average food insecurity</t>
    </r>
    <r>
      <rPr>
        <sz val="11"/>
        <color theme="1"/>
        <rFont val="Aptos Narrow"/>
        <family val="2"/>
        <scheme val="minor"/>
      </rPr>
      <t xml:space="preserve"> (15.5%), driven by persistently high rates in </t>
    </r>
    <r>
      <rPr>
        <b/>
        <sz val="11"/>
        <color theme="1"/>
        <rFont val="Aptos Narrow"/>
        <family val="2"/>
        <scheme val="minor"/>
      </rPr>
      <t>Arkansas, Kentucky, Louisiana, Mississippi, and Texas</t>
    </r>
    <r>
      <rPr>
        <sz val="11"/>
        <color theme="1"/>
        <rFont val="Aptos Narrow"/>
        <family val="2"/>
        <scheme val="minor"/>
      </rPr>
      <t>.</t>
    </r>
  </si>
  <si>
    <r>
      <t xml:space="preserve">The </t>
    </r>
    <r>
      <rPr>
        <b/>
        <sz val="11"/>
        <color theme="1"/>
        <rFont val="Aptos Narrow"/>
        <family val="2"/>
        <scheme val="minor"/>
      </rPr>
      <t>Northeast</t>
    </r>
    <r>
      <rPr>
        <sz val="11"/>
        <color theme="1"/>
        <rFont val="Aptos Narrow"/>
        <family val="2"/>
        <scheme val="minor"/>
      </rPr>
      <t xml:space="preserve"> shows the </t>
    </r>
    <r>
      <rPr>
        <b/>
        <sz val="11"/>
        <color theme="1"/>
        <rFont val="Aptos Narrow"/>
        <family val="2"/>
        <scheme val="minor"/>
      </rPr>
      <t>lowest average</t>
    </r>
    <r>
      <rPr>
        <sz val="11"/>
        <color theme="1"/>
        <rFont val="Aptos Narrow"/>
        <family val="2"/>
        <scheme val="minor"/>
      </rPr>
      <t xml:space="preserve"> (11.4%), with most states below the national 12.9% average.</t>
    </r>
  </si>
  <si>
    <r>
      <t xml:space="preserve">The region’s </t>
    </r>
    <r>
      <rPr>
        <b/>
        <sz val="11"/>
        <color theme="1"/>
        <rFont val="Aptos Narrow"/>
        <family val="2"/>
        <scheme val="minor"/>
      </rPr>
      <t>15.8%</t>
    </r>
    <r>
      <rPr>
        <sz val="11"/>
        <color theme="1"/>
        <rFont val="Aptos Narrow"/>
        <family val="2"/>
        <scheme val="minor"/>
      </rPr>
      <t xml:space="preserve"> food‑insecurity rate (vs. </t>
    </r>
    <r>
      <rPr>
        <b/>
        <sz val="11"/>
        <color theme="1"/>
        <rFont val="Aptos Narrow"/>
        <family val="2"/>
        <scheme val="minor"/>
      </rPr>
      <t>12.9%</t>
    </r>
    <r>
      <rPr>
        <sz val="11"/>
        <color theme="1"/>
        <rFont val="Aptos Narrow"/>
        <family val="2"/>
        <scheme val="minor"/>
      </rPr>
      <t xml:space="preserve"> nationally) emerges from the </t>
    </r>
    <r>
      <rPr>
        <i/>
        <sz val="11"/>
        <color theme="1"/>
        <rFont val="Aptos Narrow"/>
        <family val="2"/>
        <scheme val="minor"/>
      </rPr>
      <t>interaction</t>
    </r>
    <r>
      <rPr>
        <sz val="11"/>
        <color theme="1"/>
        <rFont val="Aptos Narrow"/>
        <family val="2"/>
        <scheme val="minor"/>
      </rPr>
      <t xml:space="preserve"> of:</t>
    </r>
  </si>
  <si>
    <t xml:space="preserve">Food Insecurity </t>
  </si>
  <si>
    <t xml:space="preserve">US Average </t>
  </si>
  <si>
    <r>
      <t xml:space="preserve">The </t>
    </r>
    <r>
      <rPr>
        <b/>
        <sz val="11"/>
        <color theme="1"/>
        <rFont val="Aptos Narrow"/>
        <family val="2"/>
        <scheme val="minor"/>
      </rPr>
      <t>Southeast region’s average food insecurity (15.5%)</t>
    </r>
    <r>
      <rPr>
        <sz val="11"/>
        <color theme="1"/>
        <rFont val="Aptos Narrow"/>
        <family val="2"/>
        <scheme val="minor"/>
      </rPr>
      <t xml:space="preserve"> is </t>
    </r>
    <r>
      <rPr>
        <b/>
        <sz val="11"/>
        <color theme="1"/>
        <rFont val="Aptos Narrow"/>
        <family val="2"/>
        <scheme val="minor"/>
      </rPr>
      <t>~2.5 percentage points higher</t>
    </r>
    <r>
      <rPr>
        <sz val="11"/>
        <color theme="1"/>
        <rFont val="Aptos Narrow"/>
        <family val="2"/>
        <scheme val="minor"/>
      </rPr>
      <t xml:space="preserve"> than the </t>
    </r>
    <r>
      <rPr>
        <b/>
        <sz val="11"/>
        <color theme="1"/>
        <rFont val="Aptos Narrow"/>
        <family val="2"/>
        <scheme val="minor"/>
      </rPr>
      <t>national average (12.9%)</t>
    </r>
    <r>
      <rPr>
        <sz val="11"/>
        <color theme="1"/>
        <rFont val="Aptos Narrow"/>
        <family val="2"/>
        <scheme val="minor"/>
      </rPr>
      <t>.</t>
    </r>
  </si>
  <si>
    <r>
      <t xml:space="preserve">The </t>
    </r>
    <r>
      <rPr>
        <b/>
        <sz val="11"/>
        <color theme="1"/>
        <rFont val="Aptos Narrow"/>
        <family val="2"/>
        <scheme val="minor"/>
      </rPr>
      <t>Southeast’s very low food security rate (6.2%)</t>
    </r>
    <r>
      <rPr>
        <sz val="11"/>
        <color theme="1"/>
        <rFont val="Aptos Narrow"/>
        <family val="2"/>
        <scheme val="minor"/>
      </rPr>
      <t xml:space="preserve"> indicates deeper hardship compared to the U.S. average (5.2%).</t>
    </r>
  </si>
  <si>
    <t>Very Low Food Security</t>
  </si>
  <si>
    <t>Food Insecurity (Low-Income, Low-Access)</t>
  </si>
  <si>
    <t>https://encyclopediaofalabama.org/article/black-belt-region-in-alabama/</t>
  </si>
  <si>
    <t>Black Belt Region</t>
  </si>
  <si>
    <t>Black Belt</t>
  </si>
  <si>
    <t>https://encyclopediaofalabama.org/article/wiregrass-region/</t>
  </si>
  <si>
    <t>Wiregrass Region</t>
  </si>
  <si>
    <t>Wiregrass</t>
  </si>
  <si>
    <t>https://encyclopediaofalabama.org/article/alabamas-coastline/</t>
  </si>
  <si>
    <t>Coastline Region</t>
  </si>
  <si>
    <t>https://arhaonline.org/analysis-of-urban-vs-rural/</t>
  </si>
  <si>
    <t>Urban vs Rural</t>
  </si>
  <si>
    <t>Urban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</si>
</sst>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1"/>
      <name val="Carlito"/>
    </font>
    <font>
      <b/>
      <sz val="11"/>
      <name val="Carlito"/>
    </font>
    <font>
      <sz val="11"/>
      <name val="Aptos Narrow"/>
      <family val="2"/>
      <scheme val="minor"/>
    </font>
    <font>
      <b/>
      <sz val="11"/>
      <name val="Aptos Narrow"/>
      <family val="2"/>
      <scheme val="minor"/>
    </font>
    <font>
      <b/>
      <sz val="18"/>
      <color theme="1"/>
      <name val="Aptos Narrow"/>
      <family val="2"/>
      <scheme val="minor"/>
    </font>
    <font>
      <i/>
      <sz val="11"/>
      <color theme="1"/>
      <name val="Aptos Narrow"/>
      <family val="2"/>
      <scheme val="minor"/>
    </font>
    <font>
      <b/>
      <sz val="13.5"/>
      <color theme="1"/>
      <name val="Aptos Narrow"/>
      <family val="2"/>
      <scheme val="minor"/>
    </font>
    <font>
      <sz val="11"/>
      <color rgb="FFA20000"/>
      <name val="Carlito"/>
    </font>
    <font>
      <b/>
      <sz val="11"/>
      <color theme="1"/>
      <name val="Aptos"/>
      <family val="2"/>
    </font>
    <font>
      <sz val="11"/>
      <color theme="1"/>
      <name val="Aptos"/>
      <family val="2"/>
    </font>
    <font>
      <b/>
      <sz val="11"/>
      <name val="Aptos"/>
      <family val="2"/>
    </font>
    <font>
      <sz val="11"/>
      <name val="Aptos"/>
      <family val="2"/>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cellStyleXfs>
  <cellXfs count="39">
    <xf numFmtId="0" fontId="0" fillId="0" borderId="0" xfId="0"/>
    <xf numFmtId="164" fontId="3" fillId="0" borderId="0" xfId="1" applyNumberFormat="1" applyFont="1" applyAlignment="1">
      <alignment horizontal="center" vertical="top"/>
    </xf>
    <xf numFmtId="0" fontId="2" fillId="0" borderId="0" xfId="0" applyFont="1"/>
    <xf numFmtId="0" fontId="4" fillId="0" borderId="0" xfId="2" applyFont="1" applyAlignment="1">
      <alignment vertical="top"/>
    </xf>
    <xf numFmtId="0" fontId="2" fillId="0" borderId="0" xfId="0" applyFont="1" applyAlignment="1">
      <alignment horizontal="center"/>
    </xf>
    <xf numFmtId="164" fontId="0" fillId="0" borderId="0" xfId="1" applyNumberFormat="1" applyFont="1" applyAlignment="1">
      <alignment horizontal="center"/>
    </xf>
    <xf numFmtId="0" fontId="0" fillId="0" borderId="0" xfId="0" applyAlignment="1">
      <alignment horizontal="center"/>
    </xf>
    <xf numFmtId="164" fontId="5" fillId="0" borderId="0" xfId="1" applyNumberFormat="1" applyFont="1" applyAlignment="1">
      <alignment horizontal="center" vertical="top"/>
    </xf>
    <xf numFmtId="164" fontId="0" fillId="0" borderId="0" xfId="0" applyNumberFormat="1" applyAlignment="1">
      <alignment horizontal="center"/>
    </xf>
    <xf numFmtId="0" fontId="6" fillId="0" borderId="0" xfId="2" applyFont="1" applyAlignment="1">
      <alignment vertical="top"/>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10" fontId="2" fillId="0" borderId="0" xfId="0" applyNumberFormat="1" applyFont="1" applyAlignment="1">
      <alignment horizontal="center" vertical="center"/>
    </xf>
    <xf numFmtId="0" fontId="7" fillId="0" borderId="0" xfId="0" applyFont="1" applyAlignment="1">
      <alignment vertical="center"/>
    </xf>
    <xf numFmtId="0" fontId="0" fillId="0" borderId="0" xfId="0" applyAlignment="1">
      <alignment horizontal="left" vertical="center" indent="1"/>
    </xf>
    <xf numFmtId="0" fontId="9" fillId="0" borderId="0" xfId="0" applyFont="1" applyAlignment="1">
      <alignment vertical="center"/>
    </xf>
    <xf numFmtId="0" fontId="2" fillId="0" borderId="0" xfId="0" applyFont="1" applyAlignment="1">
      <alignment horizontal="left" vertical="center" indent="1"/>
    </xf>
    <xf numFmtId="3" fontId="3" fillId="0" borderId="0" xfId="2" applyNumberFormat="1" applyAlignment="1">
      <alignment horizontal="center" vertical="top"/>
    </xf>
    <xf numFmtId="0" fontId="3" fillId="0" borderId="0" xfId="2" applyAlignment="1">
      <alignment vertical="top"/>
    </xf>
    <xf numFmtId="0" fontId="2" fillId="0" borderId="0" xfId="0" applyFont="1" applyAlignment="1">
      <alignment vertical="center" wrapText="1"/>
    </xf>
    <xf numFmtId="0" fontId="2" fillId="0" borderId="0" xfId="0" applyFont="1" applyAlignment="1">
      <alignment vertical="top"/>
    </xf>
    <xf numFmtId="164" fontId="0" fillId="0" borderId="0" xfId="0" applyNumberFormat="1"/>
    <xf numFmtId="164" fontId="10" fillId="0" borderId="0" xfId="1" applyNumberFormat="1" applyFont="1" applyAlignment="1">
      <alignment horizontal="center" vertical="top"/>
    </xf>
    <xf numFmtId="0" fontId="11" fillId="0" borderId="0" xfId="0" applyFont="1"/>
    <xf numFmtId="0" fontId="12" fillId="0" borderId="0" xfId="0" applyFont="1"/>
    <xf numFmtId="0" fontId="13" fillId="0" borderId="0" xfId="2" applyFont="1" applyAlignment="1">
      <alignment vertical="top"/>
    </xf>
    <xf numFmtId="164" fontId="14" fillId="0" borderId="0" xfId="1" applyNumberFormat="1" applyFont="1" applyAlignment="1">
      <alignment horizontal="center" vertical="top"/>
    </xf>
    <xf numFmtId="0" fontId="15" fillId="0" borderId="0" xfId="0" applyFont="1" applyAlignment="1">
      <alignment horizontal="center"/>
    </xf>
    <xf numFmtId="164" fontId="5" fillId="0" borderId="0" xfId="2" applyNumberFormat="1" applyFont="1" applyAlignment="1">
      <alignment horizontal="center" vertical="top"/>
    </xf>
    <xf numFmtId="164" fontId="0" fillId="0" borderId="0" xfId="0" applyNumberFormat="1" applyAlignment="1">
      <alignment horizontal="center" vertical="center"/>
    </xf>
    <xf numFmtId="10" fontId="0" fillId="0" borderId="0" xfId="0" applyNumberFormat="1" applyAlignment="1">
      <alignment horizontal="center"/>
    </xf>
    <xf numFmtId="0" fontId="14" fillId="0" borderId="0" xfId="2" applyFont="1" applyAlignment="1">
      <alignment vertical="top"/>
    </xf>
    <xf numFmtId="0" fontId="0" fillId="0" borderId="0" xfId="0" applyAlignment="1">
      <alignment horizontal="left" vertical="center" wrapText="1"/>
    </xf>
    <xf numFmtId="10" fontId="0" fillId="0" borderId="0" xfId="0" applyNumberFormat="1" applyAlignment="1">
      <alignment horizontal="left" vertical="center" wrapText="1"/>
    </xf>
    <xf numFmtId="10" fontId="0" fillId="0" borderId="0" xfId="0" applyNumberFormat="1" applyAlignment="1">
      <alignment horizontal="left"/>
    </xf>
  </cellXfs>
  <cellStyles count="3">
    <cellStyle name="Normal" xfId="0" builtinId="0"/>
    <cellStyle name="Normal 2" xfId="2" xr:uid="{B2E93C61-C666-4BFB-B742-A8417C9E4D5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Severe Food</a:t>
            </a:r>
            <a:r>
              <a:rPr lang="en-US" baseline="0"/>
              <a:t> Insecurity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Global!$B$4</c:f>
              <c:strCache>
                <c:ptCount val="1"/>
                <c:pt idx="0">
                  <c:v>Severe food insecurity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Global!$A$5:$A$10</c:f>
              <c:strCache>
                <c:ptCount val="6"/>
                <c:pt idx="0">
                  <c:v>Africa</c:v>
                </c:pt>
                <c:pt idx="1">
                  <c:v>Asia</c:v>
                </c:pt>
                <c:pt idx="2">
                  <c:v>Europe</c:v>
                </c:pt>
                <c:pt idx="3">
                  <c:v>Latin America and the Caribbean</c:v>
                </c:pt>
                <c:pt idx="4">
                  <c:v>Oceania</c:v>
                </c:pt>
                <c:pt idx="5">
                  <c:v>United States of America</c:v>
                </c:pt>
              </c:strCache>
            </c:strRef>
          </c:cat>
          <c:val>
            <c:numRef>
              <c:f>Global!$B$5:$B$10</c:f>
              <c:numCache>
                <c:formatCode>0.0%</c:formatCode>
                <c:ptCount val="6"/>
                <c:pt idx="0">
                  <c:v>0.21099999999999999</c:v>
                </c:pt>
                <c:pt idx="1">
                  <c:v>8.5999999999999993E-2</c:v>
                </c:pt>
                <c:pt idx="2">
                  <c:v>1.9E-2</c:v>
                </c:pt>
                <c:pt idx="3">
                  <c:v>6.7000000000000004E-2</c:v>
                </c:pt>
                <c:pt idx="4">
                  <c:v>0.10299999999999999</c:v>
                </c:pt>
                <c:pt idx="5">
                  <c:v>1.0999999999999999E-2</c:v>
                </c:pt>
              </c:numCache>
            </c:numRef>
          </c:val>
          <c:extLst>
            <c:ext xmlns:c16="http://schemas.microsoft.com/office/drawing/2014/chart" uri="{C3380CC4-5D6E-409C-BE32-E72D297353CC}">
              <c16:uniqueId val="{00000000-1453-46D7-8AED-789247B608B7}"/>
            </c:ext>
          </c:extLst>
        </c:ser>
        <c:dLbls>
          <c:showLegendKey val="0"/>
          <c:showVal val="0"/>
          <c:showCatName val="0"/>
          <c:showSerName val="0"/>
          <c:showPercent val="0"/>
          <c:showBubbleSize val="0"/>
        </c:dLbls>
        <c:gapWidth val="219"/>
        <c:overlap val="-27"/>
        <c:axId val="1168688543"/>
        <c:axId val="646809135"/>
      </c:barChart>
      <c:lineChart>
        <c:grouping val="standard"/>
        <c:varyColors val="0"/>
        <c:ser>
          <c:idx val="1"/>
          <c:order val="1"/>
          <c:tx>
            <c:strRef>
              <c:f>Global!$C$4</c:f>
              <c:strCache>
                <c:ptCount val="1"/>
                <c:pt idx="0">
                  <c:v>World Baseline</c:v>
                </c:pt>
              </c:strCache>
            </c:strRef>
          </c:tx>
          <c:spPr>
            <a:ln w="28575" cap="rnd">
              <a:solidFill>
                <a:schemeClr val="accent2"/>
              </a:solidFill>
              <a:round/>
            </a:ln>
            <a:effectLst/>
          </c:spPr>
          <c:marker>
            <c:symbol val="none"/>
          </c:marker>
          <c:dLbls>
            <c:dLbl>
              <c:idx val="5"/>
              <c:tx>
                <c:rich>
                  <a:bodyPr/>
                  <a:lstStyle/>
                  <a:p>
                    <a:r>
                      <a:rPr lang="en-US" baseline="0"/>
                      <a:t>World </a:t>
                    </a:r>
                    <a:fld id="{24582E2A-BDFB-4DC2-809A-88E6F9846B7B}" type="VALUE">
                      <a:rPr lang="en-US" baseline="0"/>
                      <a:pPr/>
                      <a:t>[VALUE]</a:t>
                    </a:fld>
                    <a:endParaRPr lang="en-US" baseline="0"/>
                  </a:p>
                </c:rich>
              </c:tx>
              <c:dLblPos val="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453-46D7-8AED-789247B608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Global!$A$5:$A$10</c:f>
              <c:strCache>
                <c:ptCount val="6"/>
                <c:pt idx="0">
                  <c:v>Africa</c:v>
                </c:pt>
                <c:pt idx="1">
                  <c:v>Asia</c:v>
                </c:pt>
                <c:pt idx="2">
                  <c:v>Europe</c:v>
                </c:pt>
                <c:pt idx="3">
                  <c:v>Latin America and the Caribbean</c:v>
                </c:pt>
                <c:pt idx="4">
                  <c:v>Oceania</c:v>
                </c:pt>
                <c:pt idx="5">
                  <c:v>United States of America</c:v>
                </c:pt>
              </c:strCache>
            </c:strRef>
          </c:cat>
          <c:val>
            <c:numRef>
              <c:f>Global!$C$5:$C$10</c:f>
              <c:numCache>
                <c:formatCode>0.0%</c:formatCode>
                <c:ptCount val="6"/>
                <c:pt idx="0">
                  <c:v>9.8000000000000004E-2</c:v>
                </c:pt>
                <c:pt idx="1">
                  <c:v>9.8000000000000004E-2</c:v>
                </c:pt>
                <c:pt idx="2">
                  <c:v>9.8000000000000004E-2</c:v>
                </c:pt>
                <c:pt idx="3">
                  <c:v>9.8000000000000004E-2</c:v>
                </c:pt>
                <c:pt idx="4">
                  <c:v>9.8000000000000004E-2</c:v>
                </c:pt>
                <c:pt idx="5">
                  <c:v>9.8000000000000004E-2</c:v>
                </c:pt>
              </c:numCache>
            </c:numRef>
          </c:val>
          <c:smooth val="0"/>
          <c:extLst>
            <c:ext xmlns:c16="http://schemas.microsoft.com/office/drawing/2014/chart" uri="{C3380CC4-5D6E-409C-BE32-E72D297353CC}">
              <c16:uniqueId val="{00000001-1453-46D7-8AED-789247B608B7}"/>
            </c:ext>
          </c:extLst>
        </c:ser>
        <c:dLbls>
          <c:showLegendKey val="0"/>
          <c:showVal val="0"/>
          <c:showCatName val="0"/>
          <c:showSerName val="0"/>
          <c:showPercent val="0"/>
          <c:showBubbleSize val="0"/>
        </c:dLbls>
        <c:marker val="1"/>
        <c:smooth val="0"/>
        <c:axId val="1168688543"/>
        <c:axId val="646809135"/>
      </c:lineChart>
      <c:catAx>
        <c:axId val="116868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09135"/>
        <c:crosses val="autoZero"/>
        <c:auto val="1"/>
        <c:lblAlgn val="ctr"/>
        <c:lblOffset val="100"/>
        <c:noMultiLvlLbl val="0"/>
      </c:catAx>
      <c:valAx>
        <c:axId val="646809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88543"/>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Moderate Food Insecurity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Global!$B$19</c:f>
              <c:strCache>
                <c:ptCount val="1"/>
                <c:pt idx="0">
                  <c:v>Moderate food insecurity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Global!$A$20:$A$25</c:f>
              <c:strCache>
                <c:ptCount val="6"/>
                <c:pt idx="0">
                  <c:v>Africa</c:v>
                </c:pt>
                <c:pt idx="1">
                  <c:v>Asia</c:v>
                </c:pt>
                <c:pt idx="2">
                  <c:v>Europe</c:v>
                </c:pt>
                <c:pt idx="3">
                  <c:v>Latin America and the Caribbean</c:v>
                </c:pt>
                <c:pt idx="4">
                  <c:v>Oceania</c:v>
                </c:pt>
                <c:pt idx="5">
                  <c:v>United States of America</c:v>
                </c:pt>
              </c:strCache>
            </c:strRef>
          </c:cat>
          <c:val>
            <c:numRef>
              <c:f>Global!$B$20:$B$25</c:f>
              <c:numCache>
                <c:formatCode>0.0%</c:formatCode>
                <c:ptCount val="6"/>
                <c:pt idx="0">
                  <c:v>0.57399999999999995</c:v>
                </c:pt>
                <c:pt idx="1">
                  <c:v>0.218</c:v>
                </c:pt>
                <c:pt idx="2">
                  <c:v>7.3999999999999996E-2</c:v>
                </c:pt>
                <c:pt idx="3">
                  <c:v>0.24199999999999999</c:v>
                </c:pt>
                <c:pt idx="4">
                  <c:v>0.26700000000000002</c:v>
                </c:pt>
                <c:pt idx="5">
                  <c:v>0.107</c:v>
                </c:pt>
              </c:numCache>
            </c:numRef>
          </c:val>
          <c:extLst>
            <c:ext xmlns:c16="http://schemas.microsoft.com/office/drawing/2014/chart" uri="{C3380CC4-5D6E-409C-BE32-E72D297353CC}">
              <c16:uniqueId val="{00000000-9492-4E0E-B42B-C17A9950AB44}"/>
            </c:ext>
          </c:extLst>
        </c:ser>
        <c:dLbls>
          <c:showLegendKey val="0"/>
          <c:showVal val="0"/>
          <c:showCatName val="0"/>
          <c:showSerName val="0"/>
          <c:showPercent val="0"/>
          <c:showBubbleSize val="0"/>
        </c:dLbls>
        <c:gapWidth val="219"/>
        <c:overlap val="-27"/>
        <c:axId val="1168730303"/>
        <c:axId val="1210547183"/>
      </c:barChart>
      <c:lineChart>
        <c:grouping val="standard"/>
        <c:varyColors val="0"/>
        <c:ser>
          <c:idx val="1"/>
          <c:order val="1"/>
          <c:tx>
            <c:strRef>
              <c:f>Global!$C$19</c:f>
              <c:strCache>
                <c:ptCount val="1"/>
                <c:pt idx="0">
                  <c:v>World Baseline</c:v>
                </c:pt>
              </c:strCache>
            </c:strRef>
          </c:tx>
          <c:spPr>
            <a:ln w="28575" cap="rnd">
              <a:solidFill>
                <a:schemeClr val="accent2"/>
              </a:solidFill>
              <a:round/>
            </a:ln>
            <a:effectLst/>
          </c:spPr>
          <c:marker>
            <c:symbol val="none"/>
          </c:marker>
          <c:dLbls>
            <c:dLbl>
              <c:idx val="5"/>
              <c:tx>
                <c:rich>
                  <a:bodyPr/>
                  <a:lstStyle/>
                  <a:p>
                    <a:fld id="{D4ADD554-A87D-4D66-BF6B-9BE4ACF3BF14}" type="SERIESNAME">
                      <a:rPr lang="en-US"/>
                      <a:pPr/>
                      <a:t>[SERIES NAME]</a:t>
                    </a:fld>
                    <a:r>
                      <a:rPr lang="en-US" baseline="0"/>
                      <a:t>, </a:t>
                    </a:r>
                    <a:fld id="{77BBE50F-7630-4A63-9815-13FDCF4733CB}" type="VALUE">
                      <a:rPr lang="en-US" baseline="0"/>
                      <a:pPr/>
                      <a:t>[VALUE]</a:t>
                    </a:fld>
                    <a:endParaRPr lang="en-US" baseline="0"/>
                  </a:p>
                </c:rich>
              </c:tx>
              <c:dLblPos val="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492-4E0E-B42B-C17A9950AB4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Global!$A$20:$A$25</c:f>
              <c:strCache>
                <c:ptCount val="6"/>
                <c:pt idx="0">
                  <c:v>Africa</c:v>
                </c:pt>
                <c:pt idx="1">
                  <c:v>Asia</c:v>
                </c:pt>
                <c:pt idx="2">
                  <c:v>Europe</c:v>
                </c:pt>
                <c:pt idx="3">
                  <c:v>Latin America and the Caribbean</c:v>
                </c:pt>
                <c:pt idx="4">
                  <c:v>Oceania</c:v>
                </c:pt>
                <c:pt idx="5">
                  <c:v>United States of America</c:v>
                </c:pt>
              </c:strCache>
            </c:strRef>
          </c:cat>
          <c:val>
            <c:numRef>
              <c:f>Global!$C$20:$C$25</c:f>
              <c:numCache>
                <c:formatCode>0.0%</c:formatCode>
                <c:ptCount val="6"/>
                <c:pt idx="0">
                  <c:v>0.26800000000000002</c:v>
                </c:pt>
                <c:pt idx="1">
                  <c:v>0.26800000000000002</c:v>
                </c:pt>
                <c:pt idx="2">
                  <c:v>0.26800000000000002</c:v>
                </c:pt>
                <c:pt idx="3">
                  <c:v>0.26800000000000002</c:v>
                </c:pt>
                <c:pt idx="4">
                  <c:v>0.26800000000000002</c:v>
                </c:pt>
                <c:pt idx="5">
                  <c:v>0.26800000000000002</c:v>
                </c:pt>
              </c:numCache>
            </c:numRef>
          </c:val>
          <c:smooth val="0"/>
          <c:extLst>
            <c:ext xmlns:c16="http://schemas.microsoft.com/office/drawing/2014/chart" uri="{C3380CC4-5D6E-409C-BE32-E72D297353CC}">
              <c16:uniqueId val="{00000001-9492-4E0E-B42B-C17A9950AB44}"/>
            </c:ext>
          </c:extLst>
        </c:ser>
        <c:dLbls>
          <c:showLegendKey val="0"/>
          <c:showVal val="0"/>
          <c:showCatName val="0"/>
          <c:showSerName val="0"/>
          <c:showPercent val="0"/>
          <c:showBubbleSize val="0"/>
        </c:dLbls>
        <c:marker val="1"/>
        <c:smooth val="0"/>
        <c:axId val="1168730303"/>
        <c:axId val="1210547183"/>
      </c:lineChart>
      <c:catAx>
        <c:axId val="116873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547183"/>
        <c:crosses val="autoZero"/>
        <c:auto val="1"/>
        <c:lblAlgn val="ctr"/>
        <c:lblOffset val="100"/>
        <c:noMultiLvlLbl val="0"/>
      </c:catAx>
      <c:valAx>
        <c:axId val="12105471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30303"/>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Undernourishment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Global!$B$35</c:f>
              <c:strCache>
                <c:ptCount val="1"/>
                <c:pt idx="0">
                  <c:v>Undernourishment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Global!$A$36:$A$41</c:f>
              <c:strCache>
                <c:ptCount val="6"/>
                <c:pt idx="0">
                  <c:v>Africa</c:v>
                </c:pt>
                <c:pt idx="1">
                  <c:v>Asia</c:v>
                </c:pt>
                <c:pt idx="2">
                  <c:v>Europe</c:v>
                </c:pt>
                <c:pt idx="3">
                  <c:v>Latin America and the Caribbean</c:v>
                </c:pt>
                <c:pt idx="4">
                  <c:v>Oceania</c:v>
                </c:pt>
                <c:pt idx="5">
                  <c:v>United States of America</c:v>
                </c:pt>
              </c:strCache>
            </c:strRef>
          </c:cat>
          <c:val>
            <c:numRef>
              <c:f>Global!$B$36:$B$41</c:f>
              <c:numCache>
                <c:formatCode>0.0%</c:formatCode>
                <c:ptCount val="6"/>
                <c:pt idx="0">
                  <c:v>0.20100000000000001</c:v>
                </c:pt>
                <c:pt idx="1">
                  <c:v>6.5000000000000002E-2</c:v>
                </c:pt>
                <c:pt idx="2">
                  <c:v>2.5000000000000001E-2</c:v>
                </c:pt>
                <c:pt idx="3">
                  <c:v>5.0999999999999997E-2</c:v>
                </c:pt>
                <c:pt idx="4">
                  <c:v>8.2000000000000003E-2</c:v>
                </c:pt>
                <c:pt idx="5">
                  <c:v>2.5000000000000001E-2</c:v>
                </c:pt>
              </c:numCache>
            </c:numRef>
          </c:val>
          <c:extLst>
            <c:ext xmlns:c16="http://schemas.microsoft.com/office/drawing/2014/chart" uri="{C3380CC4-5D6E-409C-BE32-E72D297353CC}">
              <c16:uniqueId val="{00000000-292B-4398-8D29-034E0A9F95F0}"/>
            </c:ext>
          </c:extLst>
        </c:ser>
        <c:dLbls>
          <c:showLegendKey val="0"/>
          <c:showVal val="0"/>
          <c:showCatName val="0"/>
          <c:showSerName val="0"/>
          <c:showPercent val="0"/>
          <c:showBubbleSize val="0"/>
        </c:dLbls>
        <c:gapWidth val="219"/>
        <c:overlap val="-27"/>
        <c:axId val="1168013343"/>
        <c:axId val="646776015"/>
      </c:barChart>
      <c:lineChart>
        <c:grouping val="standard"/>
        <c:varyColors val="0"/>
        <c:ser>
          <c:idx val="1"/>
          <c:order val="1"/>
          <c:tx>
            <c:strRef>
              <c:f>Global!$C$35</c:f>
              <c:strCache>
                <c:ptCount val="1"/>
                <c:pt idx="0">
                  <c:v>World Baseline</c:v>
                </c:pt>
              </c:strCache>
            </c:strRef>
          </c:tx>
          <c:spPr>
            <a:ln w="28575" cap="rnd">
              <a:solidFill>
                <a:schemeClr val="accent2"/>
              </a:solidFill>
              <a:round/>
            </a:ln>
            <a:effectLst/>
          </c:spPr>
          <c:marker>
            <c:symbol val="none"/>
          </c:marker>
          <c:dLbls>
            <c:dLbl>
              <c:idx val="5"/>
              <c:tx>
                <c:rich>
                  <a:bodyPr/>
                  <a:lstStyle/>
                  <a:p>
                    <a:fld id="{F0921778-E085-444C-8834-7A74D4680595}" type="SERIESNAME">
                      <a:rPr lang="en-US"/>
                      <a:pPr/>
                      <a:t>[SERIES NAME]</a:t>
                    </a:fld>
                    <a:r>
                      <a:rPr lang="en-US" baseline="0"/>
                      <a:t>, </a:t>
                    </a:r>
                    <a:fld id="{01055616-8313-4D72-B2F7-2E4C5868A3D8}" type="VALUE">
                      <a:rPr lang="en-US" baseline="0"/>
                      <a:pPr/>
                      <a:t>[VALUE]</a:t>
                    </a:fld>
                    <a:endParaRPr lang="en-US" baseline="0"/>
                  </a:p>
                </c:rich>
              </c:tx>
              <c:dLblPos val="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92B-4398-8D29-034E0A9F95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Global!$A$36:$A$41</c:f>
              <c:strCache>
                <c:ptCount val="6"/>
                <c:pt idx="0">
                  <c:v>Africa</c:v>
                </c:pt>
                <c:pt idx="1">
                  <c:v>Asia</c:v>
                </c:pt>
                <c:pt idx="2">
                  <c:v>Europe</c:v>
                </c:pt>
                <c:pt idx="3">
                  <c:v>Latin America and the Caribbean</c:v>
                </c:pt>
                <c:pt idx="4">
                  <c:v>Oceania</c:v>
                </c:pt>
                <c:pt idx="5">
                  <c:v>United States of America</c:v>
                </c:pt>
              </c:strCache>
            </c:strRef>
          </c:cat>
          <c:val>
            <c:numRef>
              <c:f>Global!$C$36:$C$41</c:f>
              <c:numCache>
                <c:formatCode>0.0%</c:formatCode>
                <c:ptCount val="6"/>
                <c:pt idx="0">
                  <c:v>8.1000000000000003E-2</c:v>
                </c:pt>
                <c:pt idx="1">
                  <c:v>8.1000000000000003E-2</c:v>
                </c:pt>
                <c:pt idx="2">
                  <c:v>8.1000000000000003E-2</c:v>
                </c:pt>
                <c:pt idx="3">
                  <c:v>8.1000000000000003E-2</c:v>
                </c:pt>
                <c:pt idx="4">
                  <c:v>8.1000000000000003E-2</c:v>
                </c:pt>
                <c:pt idx="5">
                  <c:v>8.1000000000000003E-2</c:v>
                </c:pt>
              </c:numCache>
            </c:numRef>
          </c:val>
          <c:smooth val="0"/>
          <c:extLst>
            <c:ext xmlns:c16="http://schemas.microsoft.com/office/drawing/2014/chart" uri="{C3380CC4-5D6E-409C-BE32-E72D297353CC}">
              <c16:uniqueId val="{00000001-292B-4398-8D29-034E0A9F95F0}"/>
            </c:ext>
          </c:extLst>
        </c:ser>
        <c:dLbls>
          <c:showLegendKey val="0"/>
          <c:showVal val="0"/>
          <c:showCatName val="0"/>
          <c:showSerName val="0"/>
          <c:showPercent val="0"/>
          <c:showBubbleSize val="0"/>
        </c:dLbls>
        <c:marker val="1"/>
        <c:smooth val="0"/>
        <c:axId val="1168013343"/>
        <c:axId val="646776015"/>
      </c:lineChart>
      <c:catAx>
        <c:axId val="116801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76015"/>
        <c:crosses val="autoZero"/>
        <c:auto val="1"/>
        <c:lblAlgn val="ctr"/>
        <c:lblOffset val="100"/>
        <c:noMultiLvlLbl val="0"/>
      </c:catAx>
      <c:valAx>
        <c:axId val="6467760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13343"/>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Prevalence of Unaffordability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Global!$B$51</c:f>
              <c:strCache>
                <c:ptCount val="1"/>
                <c:pt idx="0">
                  <c:v>Prevalence of unaffordability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Global!$A$52:$A$57</c:f>
              <c:strCache>
                <c:ptCount val="6"/>
                <c:pt idx="0">
                  <c:v>Africa</c:v>
                </c:pt>
                <c:pt idx="1">
                  <c:v>Asia</c:v>
                </c:pt>
                <c:pt idx="2">
                  <c:v>Europe</c:v>
                </c:pt>
                <c:pt idx="3">
                  <c:v>Latin America and the Caribbean</c:v>
                </c:pt>
                <c:pt idx="4">
                  <c:v>Oceania</c:v>
                </c:pt>
                <c:pt idx="5">
                  <c:v>United States of America</c:v>
                </c:pt>
              </c:strCache>
            </c:strRef>
          </c:cat>
          <c:val>
            <c:numRef>
              <c:f>Global!$B$52:$B$57</c:f>
              <c:numCache>
                <c:formatCode>0.0%</c:formatCode>
                <c:ptCount val="6"/>
                <c:pt idx="0">
                  <c:v>0.66600000000000004</c:v>
                </c:pt>
                <c:pt idx="1">
                  <c:v>0.28899999999999998</c:v>
                </c:pt>
                <c:pt idx="2">
                  <c:v>8.2000000000000003E-2</c:v>
                </c:pt>
                <c:pt idx="3">
                  <c:v>0.25700000000000001</c:v>
                </c:pt>
                <c:pt idx="4">
                  <c:v>0.05</c:v>
                </c:pt>
                <c:pt idx="5">
                  <c:v>4.4999999999999998E-2</c:v>
                </c:pt>
              </c:numCache>
            </c:numRef>
          </c:val>
          <c:extLst>
            <c:ext xmlns:c16="http://schemas.microsoft.com/office/drawing/2014/chart" uri="{C3380CC4-5D6E-409C-BE32-E72D297353CC}">
              <c16:uniqueId val="{00000000-1998-49DB-AE22-84C6AC3B5332}"/>
            </c:ext>
          </c:extLst>
        </c:ser>
        <c:dLbls>
          <c:showLegendKey val="0"/>
          <c:showVal val="0"/>
          <c:showCatName val="0"/>
          <c:showSerName val="0"/>
          <c:showPercent val="0"/>
          <c:showBubbleSize val="0"/>
        </c:dLbls>
        <c:gapWidth val="219"/>
        <c:overlap val="-27"/>
        <c:axId val="651116799"/>
        <c:axId val="646850895"/>
      </c:barChart>
      <c:lineChart>
        <c:grouping val="standard"/>
        <c:varyColors val="0"/>
        <c:ser>
          <c:idx val="1"/>
          <c:order val="1"/>
          <c:tx>
            <c:strRef>
              <c:f>Global!$C$51</c:f>
              <c:strCache>
                <c:ptCount val="1"/>
                <c:pt idx="0">
                  <c:v>World Baseline</c:v>
                </c:pt>
              </c:strCache>
            </c:strRef>
          </c:tx>
          <c:spPr>
            <a:ln w="28575" cap="rnd">
              <a:solidFill>
                <a:schemeClr val="accent2"/>
              </a:solidFill>
              <a:round/>
            </a:ln>
            <a:effectLst/>
          </c:spPr>
          <c:marker>
            <c:symbol val="none"/>
          </c:marker>
          <c:dLbls>
            <c:dLbl>
              <c:idx val="5"/>
              <c:tx>
                <c:rich>
                  <a:bodyPr/>
                  <a:lstStyle/>
                  <a:p>
                    <a:fld id="{24F8572F-9DA4-47CC-86B0-355966E4A726}" type="SERIESNAME">
                      <a:rPr lang="en-US"/>
                      <a:pPr/>
                      <a:t>[SERIES NAME]</a:t>
                    </a:fld>
                    <a:r>
                      <a:rPr lang="en-US" baseline="0"/>
                      <a:t>, </a:t>
                    </a:r>
                    <a:fld id="{3C098272-C25B-4E75-B650-10B2D7D94FF5}" type="VALUE">
                      <a:rPr lang="en-US" baseline="0"/>
                      <a:pPr/>
                      <a:t>[VALUE]</a:t>
                    </a:fld>
                    <a:endParaRPr lang="en-US" baseline="0"/>
                  </a:p>
                </c:rich>
              </c:tx>
              <c:dLblPos val="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998-49DB-AE22-84C6AC3B53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Global!$A$52:$A$57</c:f>
              <c:strCache>
                <c:ptCount val="6"/>
                <c:pt idx="0">
                  <c:v>Africa</c:v>
                </c:pt>
                <c:pt idx="1">
                  <c:v>Asia</c:v>
                </c:pt>
                <c:pt idx="2">
                  <c:v>Europe</c:v>
                </c:pt>
                <c:pt idx="3">
                  <c:v>Latin America and the Caribbean</c:v>
                </c:pt>
                <c:pt idx="4">
                  <c:v>Oceania</c:v>
                </c:pt>
                <c:pt idx="5">
                  <c:v>United States of America</c:v>
                </c:pt>
              </c:strCache>
            </c:strRef>
          </c:cat>
          <c:val>
            <c:numRef>
              <c:f>Global!$C$52:$C$57</c:f>
              <c:numCache>
                <c:formatCode>0.0%</c:formatCode>
                <c:ptCount val="6"/>
                <c:pt idx="0">
                  <c:v>0.32700000000000001</c:v>
                </c:pt>
                <c:pt idx="1">
                  <c:v>0.32700000000000001</c:v>
                </c:pt>
                <c:pt idx="2">
                  <c:v>0.32700000000000001</c:v>
                </c:pt>
                <c:pt idx="3">
                  <c:v>0.32700000000000001</c:v>
                </c:pt>
                <c:pt idx="4">
                  <c:v>0.32700000000000001</c:v>
                </c:pt>
                <c:pt idx="5">
                  <c:v>0.32700000000000001</c:v>
                </c:pt>
              </c:numCache>
            </c:numRef>
          </c:val>
          <c:smooth val="0"/>
          <c:extLst>
            <c:ext xmlns:c16="http://schemas.microsoft.com/office/drawing/2014/chart" uri="{C3380CC4-5D6E-409C-BE32-E72D297353CC}">
              <c16:uniqueId val="{00000001-1998-49DB-AE22-84C6AC3B5332}"/>
            </c:ext>
          </c:extLst>
        </c:ser>
        <c:dLbls>
          <c:showLegendKey val="0"/>
          <c:showVal val="0"/>
          <c:showCatName val="0"/>
          <c:showSerName val="0"/>
          <c:showPercent val="0"/>
          <c:showBubbleSize val="0"/>
        </c:dLbls>
        <c:marker val="1"/>
        <c:smooth val="0"/>
        <c:axId val="651116799"/>
        <c:axId val="646850895"/>
      </c:lineChart>
      <c:catAx>
        <c:axId val="65111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50895"/>
        <c:crosses val="autoZero"/>
        <c:auto val="1"/>
        <c:lblAlgn val="ctr"/>
        <c:lblOffset val="100"/>
        <c:noMultiLvlLbl val="0"/>
      </c:catAx>
      <c:valAx>
        <c:axId val="6468508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16799"/>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Southeast Food Insecurity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Southeast!$B$13</c:f>
              <c:strCache>
                <c:ptCount val="1"/>
                <c:pt idx="0">
                  <c:v>Food Insecurity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Southeast!$A$14:$A$25</c:f>
              <c:strCache>
                <c:ptCount val="12"/>
                <c:pt idx="0">
                  <c:v>AL</c:v>
                </c:pt>
                <c:pt idx="1">
                  <c:v>AR</c:v>
                </c:pt>
                <c:pt idx="2">
                  <c:v>FL</c:v>
                </c:pt>
                <c:pt idx="3">
                  <c:v>GA</c:v>
                </c:pt>
                <c:pt idx="4">
                  <c:v>KY</c:v>
                </c:pt>
                <c:pt idx="5">
                  <c:v>LA</c:v>
                </c:pt>
                <c:pt idx="6">
                  <c:v>MS</c:v>
                </c:pt>
                <c:pt idx="7">
                  <c:v>NC</c:v>
                </c:pt>
                <c:pt idx="8">
                  <c:v>OK</c:v>
                </c:pt>
                <c:pt idx="9">
                  <c:v>SC</c:v>
                </c:pt>
                <c:pt idx="10">
                  <c:v>TN</c:v>
                </c:pt>
                <c:pt idx="11">
                  <c:v>TX</c:v>
                </c:pt>
              </c:strCache>
            </c:strRef>
          </c:cat>
          <c:val>
            <c:numRef>
              <c:f>Southeast!$B$14:$B$25</c:f>
              <c:numCache>
                <c:formatCode>0.0%</c:formatCode>
                <c:ptCount val="12"/>
                <c:pt idx="0">
                  <c:v>0.121</c:v>
                </c:pt>
                <c:pt idx="1">
                  <c:v>0.19400000000000001</c:v>
                </c:pt>
                <c:pt idx="2">
                  <c:v>0.13300000000000001</c:v>
                </c:pt>
                <c:pt idx="3">
                  <c:v>0.14599999999999999</c:v>
                </c:pt>
                <c:pt idx="4">
                  <c:v>0.188</c:v>
                </c:pt>
                <c:pt idx="5">
                  <c:v>0.17699999999999999</c:v>
                </c:pt>
                <c:pt idx="6">
                  <c:v>0.17299999999999999</c:v>
                </c:pt>
                <c:pt idx="7">
                  <c:v>0.11799999999999999</c:v>
                </c:pt>
                <c:pt idx="8">
                  <c:v>0.16900000000000001</c:v>
                </c:pt>
                <c:pt idx="9">
                  <c:v>0.13500000000000001</c:v>
                </c:pt>
                <c:pt idx="10">
                  <c:v>0.13300000000000001</c:v>
                </c:pt>
                <c:pt idx="11">
                  <c:v>0.17599999999999999</c:v>
                </c:pt>
              </c:numCache>
            </c:numRef>
          </c:val>
          <c:extLst>
            <c:ext xmlns:c16="http://schemas.microsoft.com/office/drawing/2014/chart" uri="{C3380CC4-5D6E-409C-BE32-E72D297353CC}">
              <c16:uniqueId val="{00000000-DE65-4E1F-B4EC-C50C022EFB95}"/>
            </c:ext>
          </c:extLst>
        </c:ser>
        <c:dLbls>
          <c:showLegendKey val="0"/>
          <c:showVal val="0"/>
          <c:showCatName val="0"/>
          <c:showSerName val="0"/>
          <c:showPercent val="0"/>
          <c:showBubbleSize val="0"/>
        </c:dLbls>
        <c:gapWidth val="219"/>
        <c:overlap val="-27"/>
        <c:axId val="1168733551"/>
        <c:axId val="1384586128"/>
        <c:extLst>
          <c:ext xmlns:c15="http://schemas.microsoft.com/office/drawing/2012/chart" uri="{02D57815-91ED-43cb-92C2-25804820EDAC}">
            <c15:filteredBarSeries>
              <c15:ser>
                <c:idx val="1"/>
                <c:order val="1"/>
                <c:tx>
                  <c:strRef>
                    <c:extLst>
                      <c:ext uri="{02D57815-91ED-43cb-92C2-25804820EDAC}">
                        <c15:formulaRef>
                          <c15:sqref>Southeast!$C$13</c15:sqref>
                        </c15:formulaRef>
                      </c:ext>
                    </c:extLst>
                    <c:strCache>
                      <c:ptCount val="1"/>
                      <c:pt idx="0">
                        <c:v>Very Low Food Security</c:v>
                      </c:pt>
                    </c:strCache>
                  </c:strRef>
                </c:tx>
                <c:spPr>
                  <a:solidFill>
                    <a:schemeClr val="accent2"/>
                  </a:solidFill>
                  <a:ln>
                    <a:noFill/>
                  </a:ln>
                  <a:effectLst/>
                </c:spPr>
                <c:invertIfNegative val="0"/>
                <c:cat>
                  <c:strRef>
                    <c:extLst>
                      <c:ext uri="{02D57815-91ED-43cb-92C2-25804820EDAC}">
                        <c15:formulaRef>
                          <c15:sqref>Southeast!$A$14:$A$25</c15:sqref>
                        </c15:formulaRef>
                      </c:ext>
                    </c:extLst>
                    <c:strCache>
                      <c:ptCount val="12"/>
                      <c:pt idx="0">
                        <c:v>AL</c:v>
                      </c:pt>
                      <c:pt idx="1">
                        <c:v>AR</c:v>
                      </c:pt>
                      <c:pt idx="2">
                        <c:v>FL</c:v>
                      </c:pt>
                      <c:pt idx="3">
                        <c:v>GA</c:v>
                      </c:pt>
                      <c:pt idx="4">
                        <c:v>KY</c:v>
                      </c:pt>
                      <c:pt idx="5">
                        <c:v>LA</c:v>
                      </c:pt>
                      <c:pt idx="6">
                        <c:v>MS</c:v>
                      </c:pt>
                      <c:pt idx="7">
                        <c:v>NC</c:v>
                      </c:pt>
                      <c:pt idx="8">
                        <c:v>OK</c:v>
                      </c:pt>
                      <c:pt idx="9">
                        <c:v>SC</c:v>
                      </c:pt>
                      <c:pt idx="10">
                        <c:v>TN</c:v>
                      </c:pt>
                      <c:pt idx="11">
                        <c:v>TX</c:v>
                      </c:pt>
                    </c:strCache>
                  </c:strRef>
                </c:cat>
                <c:val>
                  <c:numRef>
                    <c:extLst>
                      <c:ext uri="{02D57815-91ED-43cb-92C2-25804820EDAC}">
                        <c15:formulaRef>
                          <c15:sqref>Southeast!$C$14:$C$25</c15:sqref>
                        </c15:formulaRef>
                      </c:ext>
                    </c:extLst>
                    <c:numCache>
                      <c:formatCode>0.0%</c:formatCode>
                      <c:ptCount val="12"/>
                      <c:pt idx="0">
                        <c:v>4.5999999999999999E-2</c:v>
                      </c:pt>
                      <c:pt idx="1">
                        <c:v>7.5999999999999998E-2</c:v>
                      </c:pt>
                      <c:pt idx="2">
                        <c:v>4.8000000000000001E-2</c:v>
                      </c:pt>
                      <c:pt idx="3">
                        <c:v>5.8999999999999997E-2</c:v>
                      </c:pt>
                      <c:pt idx="4">
                        <c:v>0.09</c:v>
                      </c:pt>
                      <c:pt idx="5">
                        <c:v>6.8000000000000005E-2</c:v>
                      </c:pt>
                      <c:pt idx="6">
                        <c:v>6.9000000000000006E-2</c:v>
                      </c:pt>
                      <c:pt idx="7">
                        <c:v>4.3999999999999997E-2</c:v>
                      </c:pt>
                      <c:pt idx="8">
                        <c:v>0.06</c:v>
                      </c:pt>
                      <c:pt idx="9">
                        <c:v>5.8000000000000003E-2</c:v>
                      </c:pt>
                      <c:pt idx="10">
                        <c:v>5.8000000000000003E-2</c:v>
                      </c:pt>
                      <c:pt idx="11">
                        <c:v>6.6000000000000003E-2</c:v>
                      </c:pt>
                    </c:numCache>
                  </c:numRef>
                </c:val>
                <c:extLst>
                  <c:ext xmlns:c16="http://schemas.microsoft.com/office/drawing/2014/chart" uri="{C3380CC4-5D6E-409C-BE32-E72D297353CC}">
                    <c16:uniqueId val="{00000001-DE65-4E1F-B4EC-C50C022EFB95}"/>
                  </c:ext>
                </c:extLst>
              </c15:ser>
            </c15:filteredBarSeries>
          </c:ext>
        </c:extLst>
      </c:barChart>
      <c:lineChart>
        <c:grouping val="standard"/>
        <c:varyColors val="0"/>
        <c:ser>
          <c:idx val="2"/>
          <c:order val="2"/>
          <c:tx>
            <c:strRef>
              <c:f>Southeast!$D$13</c:f>
              <c:strCache>
                <c:ptCount val="1"/>
                <c:pt idx="0">
                  <c:v>US Average </c:v>
                </c:pt>
              </c:strCache>
            </c:strRef>
          </c:tx>
          <c:spPr>
            <a:ln w="28575" cap="rnd">
              <a:solidFill>
                <a:schemeClr val="accent2"/>
              </a:solidFill>
              <a:round/>
            </a:ln>
            <a:effectLst/>
          </c:spPr>
          <c:marker>
            <c:symbol val="none"/>
          </c:marker>
          <c:dLbls>
            <c:dLbl>
              <c:idx val="11"/>
              <c:tx>
                <c:rich>
                  <a:bodyPr/>
                  <a:lstStyle/>
                  <a:p>
                    <a:fld id="{CCFF1CC2-3310-4323-8BFF-632F9860FE3E}" type="SERIESNAME">
                      <a:rPr lang="en-US"/>
                      <a:pPr/>
                      <a:t>[SERIES NAME]</a:t>
                    </a:fld>
                    <a:r>
                      <a:rPr lang="en-US" baseline="0"/>
                      <a:t>, </a:t>
                    </a:r>
                    <a:fld id="{D1ED3232-5FC6-4035-AD27-0AD9F4E05ECD}" type="VALUE">
                      <a:rPr lang="en-US" baseline="0"/>
                      <a:pPr/>
                      <a:t>[VALUE]</a:t>
                    </a:fld>
                    <a:endParaRPr lang="en-US" baseline="0"/>
                  </a:p>
                </c:rich>
              </c:tx>
              <c:dLblPos val="b"/>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E65-4E1F-B4EC-C50C022EFB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Southeast!$A$14:$A$25</c:f>
              <c:strCache>
                <c:ptCount val="12"/>
                <c:pt idx="0">
                  <c:v>AL</c:v>
                </c:pt>
                <c:pt idx="1">
                  <c:v>AR</c:v>
                </c:pt>
                <c:pt idx="2">
                  <c:v>FL</c:v>
                </c:pt>
                <c:pt idx="3">
                  <c:v>GA</c:v>
                </c:pt>
                <c:pt idx="4">
                  <c:v>KY</c:v>
                </c:pt>
                <c:pt idx="5">
                  <c:v>LA</c:v>
                </c:pt>
                <c:pt idx="6">
                  <c:v>MS</c:v>
                </c:pt>
                <c:pt idx="7">
                  <c:v>NC</c:v>
                </c:pt>
                <c:pt idx="8">
                  <c:v>OK</c:v>
                </c:pt>
                <c:pt idx="9">
                  <c:v>SC</c:v>
                </c:pt>
                <c:pt idx="10">
                  <c:v>TN</c:v>
                </c:pt>
                <c:pt idx="11">
                  <c:v>TX</c:v>
                </c:pt>
              </c:strCache>
            </c:strRef>
          </c:cat>
          <c:val>
            <c:numRef>
              <c:f>Southeast!$D$14:$D$25</c:f>
              <c:numCache>
                <c:formatCode>0.0%</c:formatCode>
                <c:ptCount val="12"/>
                <c:pt idx="0">
                  <c:v>0.129</c:v>
                </c:pt>
                <c:pt idx="1">
                  <c:v>0.129</c:v>
                </c:pt>
                <c:pt idx="2">
                  <c:v>0.129</c:v>
                </c:pt>
                <c:pt idx="3">
                  <c:v>0.129</c:v>
                </c:pt>
                <c:pt idx="4">
                  <c:v>0.129</c:v>
                </c:pt>
                <c:pt idx="5">
                  <c:v>0.129</c:v>
                </c:pt>
                <c:pt idx="6">
                  <c:v>0.129</c:v>
                </c:pt>
                <c:pt idx="7">
                  <c:v>0.129</c:v>
                </c:pt>
                <c:pt idx="8">
                  <c:v>0.129</c:v>
                </c:pt>
                <c:pt idx="9">
                  <c:v>0.129</c:v>
                </c:pt>
                <c:pt idx="10">
                  <c:v>0.129</c:v>
                </c:pt>
                <c:pt idx="11">
                  <c:v>0.129</c:v>
                </c:pt>
              </c:numCache>
            </c:numRef>
          </c:val>
          <c:smooth val="0"/>
          <c:extLst>
            <c:ext xmlns:c16="http://schemas.microsoft.com/office/drawing/2014/chart" uri="{C3380CC4-5D6E-409C-BE32-E72D297353CC}">
              <c16:uniqueId val="{00000002-DE65-4E1F-B4EC-C50C022EFB95}"/>
            </c:ext>
          </c:extLst>
        </c:ser>
        <c:dLbls>
          <c:showLegendKey val="0"/>
          <c:showVal val="0"/>
          <c:showCatName val="0"/>
          <c:showSerName val="0"/>
          <c:showPercent val="0"/>
          <c:showBubbleSize val="0"/>
        </c:dLbls>
        <c:marker val="1"/>
        <c:smooth val="0"/>
        <c:axId val="1168733551"/>
        <c:axId val="1384586128"/>
      </c:lineChart>
      <c:catAx>
        <c:axId val="11687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586128"/>
        <c:crosses val="autoZero"/>
        <c:auto val="1"/>
        <c:lblAlgn val="ctr"/>
        <c:lblOffset val="100"/>
        <c:noMultiLvlLbl val="0"/>
      </c:catAx>
      <c:valAx>
        <c:axId val="1384586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3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Low Access</a:t>
            </a:r>
            <a:r>
              <a:rPr lang="en-US" baseline="0"/>
              <a:t> &amp; Low Access Against Total Population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415467887"/>
        <c:axId val="1392349199"/>
        <c:extLst>
          <c:ext xmlns:c15="http://schemas.microsoft.com/office/drawing/2012/chart" uri="{02D57815-91ED-43cb-92C2-25804820EDAC}">
            <c15:filteredBarSeries>
              <c15:ser>
                <c:idx val="0"/>
                <c:order val="0"/>
                <c:tx>
                  <c:strRef>
                    <c:extLst>
                      <c:ext uri="{02D57815-91ED-43cb-92C2-25804820EDAC}">
                        <c15:formulaRef>
                          <c15:sqref>Alabama!$B$1</c15:sqref>
                        </c15:formulaRef>
                      </c:ext>
                    </c:extLst>
                    <c:strCache>
                      <c:ptCount val="1"/>
                      <c:pt idx="0">
                        <c:v>Population</c:v>
                      </c:pt>
                    </c:strCache>
                  </c:strRef>
                </c:tx>
                <c:spPr>
                  <a:solidFill>
                    <a:schemeClr val="accent1"/>
                  </a:solidFill>
                  <a:ln>
                    <a:noFill/>
                  </a:ln>
                  <a:effectLst/>
                </c:spPr>
                <c:invertIfNegative val="0"/>
                <c:cat>
                  <c:strRef>
                    <c:extLst>
                      <c:ext uri="{02D57815-91ED-43cb-92C2-25804820EDAC}">
                        <c15:formulaRef>
                          <c15:sqref>Alabama!$A$2:$A$68</c15:sqref>
                        </c15:formulaRef>
                      </c:ext>
                    </c:extLst>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extLst>
                      <c:ext uri="{02D57815-91ED-43cb-92C2-25804820EDAC}">
                        <c15:formulaRef>
                          <c15:sqref>Alabama!$B$2:$B$68</c15:sqref>
                        </c15:formulaRef>
                      </c:ext>
                    </c:extLst>
                    <c:numCache>
                      <c:formatCode>#,##0</c:formatCode>
                      <c:ptCount val="67"/>
                      <c:pt idx="0">
                        <c:v>58805</c:v>
                      </c:pt>
                      <c:pt idx="1">
                        <c:v>231767</c:v>
                      </c:pt>
                      <c:pt idx="2">
                        <c:v>25223</c:v>
                      </c:pt>
                      <c:pt idx="3">
                        <c:v>22293</c:v>
                      </c:pt>
                      <c:pt idx="4">
                        <c:v>59134</c:v>
                      </c:pt>
                      <c:pt idx="5">
                        <c:v>10357</c:v>
                      </c:pt>
                      <c:pt idx="6">
                        <c:v>19051</c:v>
                      </c:pt>
                      <c:pt idx="7">
                        <c:v>116441</c:v>
                      </c:pt>
                      <c:pt idx="8">
                        <c:v>34772</c:v>
                      </c:pt>
                      <c:pt idx="9">
                        <c:v>24971</c:v>
                      </c:pt>
                      <c:pt idx="10">
                        <c:v>45014</c:v>
                      </c:pt>
                      <c:pt idx="11">
                        <c:v>12665</c:v>
                      </c:pt>
                      <c:pt idx="12">
                        <c:v>23087</c:v>
                      </c:pt>
                      <c:pt idx="13">
                        <c:v>14236</c:v>
                      </c:pt>
                      <c:pt idx="14">
                        <c:v>15056</c:v>
                      </c:pt>
                      <c:pt idx="15">
                        <c:v>53465</c:v>
                      </c:pt>
                      <c:pt idx="16">
                        <c:v>57227</c:v>
                      </c:pt>
                      <c:pt idx="17">
                        <c:v>11597</c:v>
                      </c:pt>
                      <c:pt idx="18">
                        <c:v>10387</c:v>
                      </c:pt>
                      <c:pt idx="19">
                        <c:v>37570</c:v>
                      </c:pt>
                      <c:pt idx="20">
                        <c:v>13194</c:v>
                      </c:pt>
                      <c:pt idx="21">
                        <c:v>87866</c:v>
                      </c:pt>
                      <c:pt idx="22">
                        <c:v>49326</c:v>
                      </c:pt>
                      <c:pt idx="23">
                        <c:v>38462</c:v>
                      </c:pt>
                      <c:pt idx="24">
                        <c:v>71608</c:v>
                      </c:pt>
                      <c:pt idx="25">
                        <c:v>87977</c:v>
                      </c:pt>
                      <c:pt idx="26">
                        <c:v>36757</c:v>
                      </c:pt>
                      <c:pt idx="27">
                        <c:v>103436</c:v>
                      </c:pt>
                      <c:pt idx="28">
                        <c:v>16321</c:v>
                      </c:pt>
                      <c:pt idx="29">
                        <c:v>32113</c:v>
                      </c:pt>
                      <c:pt idx="30">
                        <c:v>26659</c:v>
                      </c:pt>
                      <c:pt idx="31">
                        <c:v>7730</c:v>
                      </c:pt>
                      <c:pt idx="32">
                        <c:v>14785</c:v>
                      </c:pt>
                      <c:pt idx="33">
                        <c:v>17146</c:v>
                      </c:pt>
                      <c:pt idx="34">
                        <c:v>107202</c:v>
                      </c:pt>
                      <c:pt idx="35">
                        <c:v>52579</c:v>
                      </c:pt>
                      <c:pt idx="36">
                        <c:v>674721</c:v>
                      </c:pt>
                      <c:pt idx="37">
                        <c:v>13972</c:v>
                      </c:pt>
                      <c:pt idx="38">
                        <c:v>93564</c:v>
                      </c:pt>
                      <c:pt idx="39">
                        <c:v>33073</c:v>
                      </c:pt>
                      <c:pt idx="40">
                        <c:v>174241</c:v>
                      </c:pt>
                      <c:pt idx="41">
                        <c:v>103570</c:v>
                      </c:pt>
                      <c:pt idx="42">
                        <c:v>10311</c:v>
                      </c:pt>
                      <c:pt idx="43">
                        <c:v>19532</c:v>
                      </c:pt>
                      <c:pt idx="44">
                        <c:v>388153</c:v>
                      </c:pt>
                      <c:pt idx="45">
                        <c:v>19323</c:v>
                      </c:pt>
                      <c:pt idx="46">
                        <c:v>29341</c:v>
                      </c:pt>
                      <c:pt idx="47">
                        <c:v>97612</c:v>
                      </c:pt>
                      <c:pt idx="48">
                        <c:v>414809</c:v>
                      </c:pt>
                      <c:pt idx="49">
                        <c:v>19772</c:v>
                      </c:pt>
                      <c:pt idx="50">
                        <c:v>228954</c:v>
                      </c:pt>
                      <c:pt idx="51">
                        <c:v>123421</c:v>
                      </c:pt>
                      <c:pt idx="52">
                        <c:v>8511</c:v>
                      </c:pt>
                      <c:pt idx="53">
                        <c:v>19123</c:v>
                      </c:pt>
                      <c:pt idx="54">
                        <c:v>33009</c:v>
                      </c:pt>
                      <c:pt idx="55">
                        <c:v>21967</c:v>
                      </c:pt>
                      <c:pt idx="56">
                        <c:v>59183</c:v>
                      </c:pt>
                      <c:pt idx="57">
                        <c:v>223024</c:v>
                      </c:pt>
                      <c:pt idx="58">
                        <c:v>91103</c:v>
                      </c:pt>
                      <c:pt idx="59">
                        <c:v>12345</c:v>
                      </c:pt>
                      <c:pt idx="60">
                        <c:v>82149</c:v>
                      </c:pt>
                      <c:pt idx="61">
                        <c:v>41311</c:v>
                      </c:pt>
                      <c:pt idx="62">
                        <c:v>227036</c:v>
                      </c:pt>
                      <c:pt idx="63">
                        <c:v>65342</c:v>
                      </c:pt>
                      <c:pt idx="64">
                        <c:v>15388</c:v>
                      </c:pt>
                      <c:pt idx="65">
                        <c:v>10600</c:v>
                      </c:pt>
                      <c:pt idx="66">
                        <c:v>23540</c:v>
                      </c:pt>
                    </c:numCache>
                  </c:numRef>
                </c:val>
                <c:extLst>
                  <c:ext xmlns:c16="http://schemas.microsoft.com/office/drawing/2014/chart" uri="{C3380CC4-5D6E-409C-BE32-E72D297353CC}">
                    <c16:uniqueId val="{00000000-8339-4FC6-A639-8EC657F01BF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Alabama!$C$1</c15:sqref>
                        </c15:formulaRef>
                      </c:ext>
                    </c:extLst>
                    <c:strCache>
                      <c:ptCount val="1"/>
                      <c:pt idx="0">
                        <c:v>Low Access Population</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Alabama!$A$2:$A$68</c15:sqref>
                        </c15:formulaRef>
                      </c:ext>
                    </c:extLst>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extLst xmlns:c15="http://schemas.microsoft.com/office/drawing/2012/chart">
                      <c:ext xmlns:c15="http://schemas.microsoft.com/office/drawing/2012/chart" uri="{02D57815-91ED-43cb-92C2-25804820EDAC}">
                        <c15:formulaRef>
                          <c15:sqref>Alabama!$C$2:$C$68</c15:sqref>
                        </c15:formulaRef>
                      </c:ext>
                    </c:extLst>
                    <c:numCache>
                      <c:formatCode>#,##0</c:formatCode>
                      <c:ptCount val="67"/>
                      <c:pt idx="0">
                        <c:v>9950</c:v>
                      </c:pt>
                      <c:pt idx="1">
                        <c:v>55259</c:v>
                      </c:pt>
                      <c:pt idx="2">
                        <c:v>2783</c:v>
                      </c:pt>
                      <c:pt idx="3">
                        <c:v>567</c:v>
                      </c:pt>
                      <c:pt idx="4">
                        <c:v>178</c:v>
                      </c:pt>
                      <c:pt idx="5">
                        <c:v>712</c:v>
                      </c:pt>
                      <c:pt idx="6">
                        <c:v>1199</c:v>
                      </c:pt>
                      <c:pt idx="7">
                        <c:v>24288</c:v>
                      </c:pt>
                      <c:pt idx="8">
                        <c:v>4042</c:v>
                      </c:pt>
                      <c:pt idx="9">
                        <c:v>334</c:v>
                      </c:pt>
                      <c:pt idx="10">
                        <c:v>6666</c:v>
                      </c:pt>
                      <c:pt idx="11">
                        <c:v>1136</c:v>
                      </c:pt>
                      <c:pt idx="12">
                        <c:v>1523</c:v>
                      </c:pt>
                      <c:pt idx="13">
                        <c:v>394</c:v>
                      </c:pt>
                      <c:pt idx="14">
                        <c:v>84</c:v>
                      </c:pt>
                      <c:pt idx="15">
                        <c:v>8139</c:v>
                      </c:pt>
                      <c:pt idx="16">
                        <c:v>4516</c:v>
                      </c:pt>
                      <c:pt idx="17">
                        <c:v>1435</c:v>
                      </c:pt>
                      <c:pt idx="18">
                        <c:v>657</c:v>
                      </c:pt>
                      <c:pt idx="19">
                        <c:v>1282</c:v>
                      </c:pt>
                      <c:pt idx="20">
                        <c:v>608</c:v>
                      </c:pt>
                      <c:pt idx="21">
                        <c:v>3981</c:v>
                      </c:pt>
                      <c:pt idx="22">
                        <c:v>3758</c:v>
                      </c:pt>
                      <c:pt idx="23">
                        <c:v>4303</c:v>
                      </c:pt>
                      <c:pt idx="24">
                        <c:v>229</c:v>
                      </c:pt>
                      <c:pt idx="25">
                        <c:v>7536</c:v>
                      </c:pt>
                      <c:pt idx="26">
                        <c:v>2046</c:v>
                      </c:pt>
                      <c:pt idx="27">
                        <c:v>15156</c:v>
                      </c:pt>
                      <c:pt idx="28">
                        <c:v>366</c:v>
                      </c:pt>
                      <c:pt idx="29">
                        <c:v>4548</c:v>
                      </c:pt>
                      <c:pt idx="30">
                        <c:v>68</c:v>
                      </c:pt>
                      <c:pt idx="31">
                        <c:v>633</c:v>
                      </c:pt>
                      <c:pt idx="32">
                        <c:v>1091</c:v>
                      </c:pt>
                      <c:pt idx="33">
                        <c:v>416</c:v>
                      </c:pt>
                      <c:pt idx="34">
                        <c:v>13266</c:v>
                      </c:pt>
                      <c:pt idx="35">
                        <c:v>3804</c:v>
                      </c:pt>
                      <c:pt idx="36">
                        <c:v>185974</c:v>
                      </c:pt>
                      <c:pt idx="37">
                        <c:v>134</c:v>
                      </c:pt>
                      <c:pt idx="38">
                        <c:v>7365</c:v>
                      </c:pt>
                      <c:pt idx="39">
                        <c:v>189</c:v>
                      </c:pt>
                      <c:pt idx="40">
                        <c:v>48766</c:v>
                      </c:pt>
                      <c:pt idx="41">
                        <c:v>14838</c:v>
                      </c:pt>
                      <c:pt idx="42">
                        <c:v>532</c:v>
                      </c:pt>
                      <c:pt idx="43">
                        <c:v>7772</c:v>
                      </c:pt>
                      <c:pt idx="44">
                        <c:v>120950</c:v>
                      </c:pt>
                      <c:pt idx="45">
                        <c:v>3561</c:v>
                      </c:pt>
                      <c:pt idx="46">
                        <c:v>514</c:v>
                      </c:pt>
                      <c:pt idx="47">
                        <c:v>14890</c:v>
                      </c:pt>
                      <c:pt idx="48">
                        <c:v>60092</c:v>
                      </c:pt>
                      <c:pt idx="49">
                        <c:v>2475</c:v>
                      </c:pt>
                      <c:pt idx="50">
                        <c:v>48105</c:v>
                      </c:pt>
                      <c:pt idx="51">
                        <c:v>25045</c:v>
                      </c:pt>
                      <c:pt idx="52">
                        <c:v>1058</c:v>
                      </c:pt>
                      <c:pt idx="53">
                        <c:v>1112</c:v>
                      </c:pt>
                      <c:pt idx="54">
                        <c:v>2132</c:v>
                      </c:pt>
                      <c:pt idx="55">
                        <c:v>59</c:v>
                      </c:pt>
                      <c:pt idx="56">
                        <c:v>10045</c:v>
                      </c:pt>
                      <c:pt idx="57">
                        <c:v>80021</c:v>
                      </c:pt>
                      <c:pt idx="58">
                        <c:v>5486</c:v>
                      </c:pt>
                      <c:pt idx="59">
                        <c:v>1780</c:v>
                      </c:pt>
                      <c:pt idx="60">
                        <c:v>10232</c:v>
                      </c:pt>
                      <c:pt idx="61">
                        <c:v>2320</c:v>
                      </c:pt>
                      <c:pt idx="62">
                        <c:v>45237</c:v>
                      </c:pt>
                      <c:pt idx="63">
                        <c:v>3778</c:v>
                      </c:pt>
                      <c:pt idx="64">
                        <c:v>1563</c:v>
                      </c:pt>
                      <c:pt idx="65">
                        <c:v>1797</c:v>
                      </c:pt>
                      <c:pt idx="66">
                        <c:v>648</c:v>
                      </c:pt>
                    </c:numCache>
                  </c:numRef>
                </c:val>
                <c:extLst xmlns:c15="http://schemas.microsoft.com/office/drawing/2012/chart">
                  <c:ext xmlns:c16="http://schemas.microsoft.com/office/drawing/2014/chart" uri="{C3380CC4-5D6E-409C-BE32-E72D297353CC}">
                    <c16:uniqueId val="{00000001-8339-4FC6-A639-8EC657F01BF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Alabama!$D$1</c15:sqref>
                        </c15:formulaRef>
                      </c:ext>
                    </c:extLst>
                    <c:strCache>
                      <c:ptCount val="1"/>
                      <c:pt idx="0">
                        <c:v>Low Income Population</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Alabama!$A$2:$A$68</c15:sqref>
                        </c15:formulaRef>
                      </c:ext>
                    </c:extLst>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extLst xmlns:c15="http://schemas.microsoft.com/office/drawing/2012/chart">
                      <c:ext xmlns:c15="http://schemas.microsoft.com/office/drawing/2012/chart" uri="{02D57815-91ED-43cb-92C2-25804820EDAC}">
                        <c15:formulaRef>
                          <c15:sqref>Alabama!$D$2:$D$68</c15:sqref>
                        </c15:formulaRef>
                      </c:ext>
                    </c:extLst>
                    <c:numCache>
                      <c:formatCode>#,##0</c:formatCode>
                      <c:ptCount val="67"/>
                      <c:pt idx="0">
                        <c:v>42372</c:v>
                      </c:pt>
                      <c:pt idx="1">
                        <c:v>179166</c:v>
                      </c:pt>
                      <c:pt idx="2">
                        <c:v>11336</c:v>
                      </c:pt>
                      <c:pt idx="3">
                        <c:v>11509</c:v>
                      </c:pt>
                      <c:pt idx="4">
                        <c:v>39816</c:v>
                      </c:pt>
                      <c:pt idx="5">
                        <c:v>2944</c:v>
                      </c:pt>
                      <c:pt idx="6">
                        <c:v>10225</c:v>
                      </c:pt>
                      <c:pt idx="7">
                        <c:v>66621</c:v>
                      </c:pt>
                      <c:pt idx="8">
                        <c:v>19163</c:v>
                      </c:pt>
                      <c:pt idx="9">
                        <c:v>15209</c:v>
                      </c:pt>
                      <c:pt idx="10">
                        <c:v>28985</c:v>
                      </c:pt>
                      <c:pt idx="11">
                        <c:v>7128</c:v>
                      </c:pt>
                      <c:pt idx="12">
                        <c:v>13522</c:v>
                      </c:pt>
                      <c:pt idx="13">
                        <c:v>8204</c:v>
                      </c:pt>
                      <c:pt idx="14">
                        <c:v>9594</c:v>
                      </c:pt>
                      <c:pt idx="15">
                        <c:v>35880</c:v>
                      </c:pt>
                      <c:pt idx="16">
                        <c:v>38783</c:v>
                      </c:pt>
                      <c:pt idx="17">
                        <c:v>5377</c:v>
                      </c:pt>
                      <c:pt idx="18">
                        <c:v>5876</c:v>
                      </c:pt>
                      <c:pt idx="19">
                        <c:v>20965</c:v>
                      </c:pt>
                      <c:pt idx="20">
                        <c:v>7691</c:v>
                      </c:pt>
                      <c:pt idx="21">
                        <c:v>56340</c:v>
                      </c:pt>
                      <c:pt idx="22">
                        <c:v>28758</c:v>
                      </c:pt>
                      <c:pt idx="23">
                        <c:v>16719</c:v>
                      </c:pt>
                      <c:pt idx="24">
                        <c:v>37066</c:v>
                      </c:pt>
                      <c:pt idx="25">
                        <c:v>62693</c:v>
                      </c:pt>
                      <c:pt idx="26">
                        <c:v>18421</c:v>
                      </c:pt>
                      <c:pt idx="27">
                        <c:v>61532</c:v>
                      </c:pt>
                      <c:pt idx="28">
                        <c:v>9449</c:v>
                      </c:pt>
                      <c:pt idx="29">
                        <c:v>17735</c:v>
                      </c:pt>
                      <c:pt idx="30">
                        <c:v>14814</c:v>
                      </c:pt>
                      <c:pt idx="31">
                        <c:v>2676</c:v>
                      </c:pt>
                      <c:pt idx="32">
                        <c:v>8375</c:v>
                      </c:pt>
                      <c:pt idx="33">
                        <c:v>10791</c:v>
                      </c:pt>
                      <c:pt idx="34">
                        <c:v>66396</c:v>
                      </c:pt>
                      <c:pt idx="35">
                        <c:v>30141</c:v>
                      </c:pt>
                      <c:pt idx="36">
                        <c:v>432022</c:v>
                      </c:pt>
                      <c:pt idx="37">
                        <c:v>7551</c:v>
                      </c:pt>
                      <c:pt idx="38">
                        <c:v>64462</c:v>
                      </c:pt>
                      <c:pt idx="39">
                        <c:v>21355</c:v>
                      </c:pt>
                      <c:pt idx="40">
                        <c:v>115043</c:v>
                      </c:pt>
                      <c:pt idx="41">
                        <c:v>81077</c:v>
                      </c:pt>
                      <c:pt idx="42">
                        <c:v>4372</c:v>
                      </c:pt>
                      <c:pt idx="43">
                        <c:v>8033</c:v>
                      </c:pt>
                      <c:pt idx="44">
                        <c:v>301347</c:v>
                      </c:pt>
                      <c:pt idx="45">
                        <c:v>10498</c:v>
                      </c:pt>
                      <c:pt idx="46">
                        <c:v>17282</c:v>
                      </c:pt>
                      <c:pt idx="47">
                        <c:v>61435</c:v>
                      </c:pt>
                      <c:pt idx="48">
                        <c:v>252177</c:v>
                      </c:pt>
                      <c:pt idx="49">
                        <c:v>11104</c:v>
                      </c:pt>
                      <c:pt idx="50">
                        <c:v>133248</c:v>
                      </c:pt>
                      <c:pt idx="51">
                        <c:v>83913</c:v>
                      </c:pt>
                      <c:pt idx="52">
                        <c:v>2711</c:v>
                      </c:pt>
                      <c:pt idx="53">
                        <c:v>9448</c:v>
                      </c:pt>
                      <c:pt idx="54">
                        <c:v>16705</c:v>
                      </c:pt>
                      <c:pt idx="55">
                        <c:v>13031</c:v>
                      </c:pt>
                      <c:pt idx="56">
                        <c:v>32203</c:v>
                      </c:pt>
                      <c:pt idx="57">
                        <c:v>185749</c:v>
                      </c:pt>
                      <c:pt idx="58">
                        <c:v>66917</c:v>
                      </c:pt>
                      <c:pt idx="59">
                        <c:v>4358</c:v>
                      </c:pt>
                      <c:pt idx="60">
                        <c:v>46464</c:v>
                      </c:pt>
                      <c:pt idx="61">
                        <c:v>25073</c:v>
                      </c:pt>
                      <c:pt idx="62">
                        <c:v>146945</c:v>
                      </c:pt>
                      <c:pt idx="63">
                        <c:v>39399</c:v>
                      </c:pt>
                      <c:pt idx="64">
                        <c:v>9641</c:v>
                      </c:pt>
                      <c:pt idx="65">
                        <c:v>4902</c:v>
                      </c:pt>
                      <c:pt idx="66">
                        <c:v>13166</c:v>
                      </c:pt>
                    </c:numCache>
                  </c:numRef>
                </c:val>
                <c:extLst xmlns:c15="http://schemas.microsoft.com/office/drawing/2012/chart">
                  <c:ext xmlns:c16="http://schemas.microsoft.com/office/drawing/2014/chart" uri="{C3380CC4-5D6E-409C-BE32-E72D297353CC}">
                    <c16:uniqueId val="{00000002-8339-4FC6-A639-8EC657F01BF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Alabama!$E$1</c15:sqref>
                        </c15:formulaRef>
                      </c:ext>
                    </c:extLst>
                    <c:strCache>
                      <c:ptCount val="1"/>
                      <c:pt idx="0">
                        <c:v>LA-LI Population</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Alabama!$A$2:$A$68</c15:sqref>
                        </c15:formulaRef>
                      </c:ext>
                    </c:extLst>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extLst xmlns:c15="http://schemas.microsoft.com/office/drawing/2012/chart">
                      <c:ext xmlns:c15="http://schemas.microsoft.com/office/drawing/2012/chart" uri="{02D57815-91ED-43cb-92C2-25804820EDAC}">
                        <c15:formulaRef>
                          <c15:sqref>Alabama!$E$2:$E$68</c15:sqref>
                        </c15:formulaRef>
                      </c:ext>
                    </c:extLst>
                    <c:numCache>
                      <c:formatCode>#,##0</c:formatCode>
                      <c:ptCount val="67"/>
                      <c:pt idx="0">
                        <c:v>6778</c:v>
                      </c:pt>
                      <c:pt idx="1">
                        <c:v>42834</c:v>
                      </c:pt>
                      <c:pt idx="2">
                        <c:v>1242</c:v>
                      </c:pt>
                      <c:pt idx="3">
                        <c:v>277</c:v>
                      </c:pt>
                      <c:pt idx="4">
                        <c:v>115</c:v>
                      </c:pt>
                      <c:pt idx="5">
                        <c:v>311</c:v>
                      </c:pt>
                      <c:pt idx="6">
                        <c:v>621</c:v>
                      </c:pt>
                      <c:pt idx="7">
                        <c:v>14618</c:v>
                      </c:pt>
                      <c:pt idx="8">
                        <c:v>2048</c:v>
                      </c:pt>
                      <c:pt idx="9">
                        <c:v>230</c:v>
                      </c:pt>
                      <c:pt idx="10">
                        <c:v>3829</c:v>
                      </c:pt>
                      <c:pt idx="11">
                        <c:v>610</c:v>
                      </c:pt>
                      <c:pt idx="12">
                        <c:v>937</c:v>
                      </c:pt>
                      <c:pt idx="13">
                        <c:v>242</c:v>
                      </c:pt>
                      <c:pt idx="14">
                        <c:v>52</c:v>
                      </c:pt>
                      <c:pt idx="15">
                        <c:v>6297</c:v>
                      </c:pt>
                      <c:pt idx="16">
                        <c:v>3549</c:v>
                      </c:pt>
                      <c:pt idx="17">
                        <c:v>700</c:v>
                      </c:pt>
                      <c:pt idx="18">
                        <c:v>449</c:v>
                      </c:pt>
                      <c:pt idx="19">
                        <c:v>631</c:v>
                      </c:pt>
                      <c:pt idx="20">
                        <c:v>344</c:v>
                      </c:pt>
                      <c:pt idx="21">
                        <c:v>3114</c:v>
                      </c:pt>
                      <c:pt idx="22">
                        <c:v>1879</c:v>
                      </c:pt>
                      <c:pt idx="23">
                        <c:v>2180</c:v>
                      </c:pt>
                      <c:pt idx="24">
                        <c:v>109</c:v>
                      </c:pt>
                      <c:pt idx="25">
                        <c:v>5295</c:v>
                      </c:pt>
                      <c:pt idx="26">
                        <c:v>1106</c:v>
                      </c:pt>
                      <c:pt idx="27">
                        <c:v>8612</c:v>
                      </c:pt>
                      <c:pt idx="28">
                        <c:v>228</c:v>
                      </c:pt>
                      <c:pt idx="29">
                        <c:v>2504</c:v>
                      </c:pt>
                      <c:pt idx="30">
                        <c:v>32</c:v>
                      </c:pt>
                      <c:pt idx="31">
                        <c:v>226</c:v>
                      </c:pt>
                      <c:pt idx="32">
                        <c:v>607</c:v>
                      </c:pt>
                      <c:pt idx="33">
                        <c:v>264</c:v>
                      </c:pt>
                      <c:pt idx="34">
                        <c:v>9301</c:v>
                      </c:pt>
                      <c:pt idx="35">
                        <c:v>2142</c:v>
                      </c:pt>
                      <c:pt idx="36">
                        <c:v>133014</c:v>
                      </c:pt>
                      <c:pt idx="37">
                        <c:v>74</c:v>
                      </c:pt>
                      <c:pt idx="38">
                        <c:v>5268</c:v>
                      </c:pt>
                      <c:pt idx="39">
                        <c:v>139</c:v>
                      </c:pt>
                      <c:pt idx="40">
                        <c:v>37598</c:v>
                      </c:pt>
                      <c:pt idx="41">
                        <c:v>12769</c:v>
                      </c:pt>
                      <c:pt idx="42">
                        <c:v>192</c:v>
                      </c:pt>
                      <c:pt idx="43">
                        <c:v>2498</c:v>
                      </c:pt>
                      <c:pt idx="44">
                        <c:v>106257</c:v>
                      </c:pt>
                      <c:pt idx="45">
                        <c:v>1970</c:v>
                      </c:pt>
                      <c:pt idx="46">
                        <c:v>294</c:v>
                      </c:pt>
                      <c:pt idx="47">
                        <c:v>8284</c:v>
                      </c:pt>
                      <c:pt idx="48">
                        <c:v>39741</c:v>
                      </c:pt>
                      <c:pt idx="49">
                        <c:v>1589</c:v>
                      </c:pt>
                      <c:pt idx="50">
                        <c:v>33781</c:v>
                      </c:pt>
                      <c:pt idx="51">
                        <c:v>18222</c:v>
                      </c:pt>
                      <c:pt idx="52">
                        <c:v>454</c:v>
                      </c:pt>
                      <c:pt idx="53">
                        <c:v>593</c:v>
                      </c:pt>
                      <c:pt idx="54">
                        <c:v>1239</c:v>
                      </c:pt>
                      <c:pt idx="55">
                        <c:v>31</c:v>
                      </c:pt>
                      <c:pt idx="56">
                        <c:v>5859</c:v>
                      </c:pt>
                      <c:pt idx="57">
                        <c:v>68184</c:v>
                      </c:pt>
                      <c:pt idx="58">
                        <c:v>4438</c:v>
                      </c:pt>
                      <c:pt idx="59">
                        <c:v>688</c:v>
                      </c:pt>
                      <c:pt idx="60">
                        <c:v>6020</c:v>
                      </c:pt>
                      <c:pt idx="61">
                        <c:v>1222</c:v>
                      </c:pt>
                      <c:pt idx="62">
                        <c:v>36811</c:v>
                      </c:pt>
                      <c:pt idx="63">
                        <c:v>2373</c:v>
                      </c:pt>
                      <c:pt idx="64">
                        <c:v>839</c:v>
                      </c:pt>
                      <c:pt idx="65">
                        <c:v>860</c:v>
                      </c:pt>
                      <c:pt idx="66">
                        <c:v>399</c:v>
                      </c:pt>
                    </c:numCache>
                  </c:numRef>
                </c:val>
                <c:extLst xmlns:c15="http://schemas.microsoft.com/office/drawing/2012/chart">
                  <c:ext xmlns:c16="http://schemas.microsoft.com/office/drawing/2014/chart" uri="{C3380CC4-5D6E-409C-BE32-E72D297353CC}">
                    <c16:uniqueId val="{00000003-8339-4FC6-A639-8EC657F01BFF}"/>
                  </c:ext>
                </c:extLst>
              </c15:ser>
            </c15:filteredBarSeries>
          </c:ext>
        </c:extLst>
      </c:barChart>
      <c:lineChart>
        <c:grouping val="standard"/>
        <c:varyColors val="0"/>
        <c:ser>
          <c:idx val="4"/>
          <c:order val="4"/>
          <c:tx>
            <c:strRef>
              <c:f>Alabama!$F$1</c:f>
              <c:strCache>
                <c:ptCount val="1"/>
                <c:pt idx="0">
                  <c:v>Low Access %</c:v>
                </c:pt>
              </c:strCache>
            </c:strRef>
          </c:tx>
          <c:spPr>
            <a:ln w="28575" cap="rnd">
              <a:solidFill>
                <a:schemeClr val="accent5"/>
              </a:solidFill>
              <a:round/>
            </a:ln>
            <a:effectLst/>
          </c:spPr>
          <c:marker>
            <c:symbol val="none"/>
          </c:marker>
          <c:cat>
            <c:strRef>
              <c:f>Alabama!$A$2:$A$68</c:f>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f>Alabama!$F$2:$F$68</c:f>
              <c:numCache>
                <c:formatCode>0.0%</c:formatCode>
                <c:ptCount val="67"/>
                <c:pt idx="0">
                  <c:v>0.16920329903919734</c:v>
                </c:pt>
                <c:pt idx="1">
                  <c:v>0.2384247973179961</c:v>
                </c:pt>
                <c:pt idx="2">
                  <c:v>0.11033580462276493</c:v>
                </c:pt>
                <c:pt idx="3">
                  <c:v>2.5433992733144933E-2</c:v>
                </c:pt>
                <c:pt idx="4">
                  <c:v>3.0101126255622822E-3</c:v>
                </c:pt>
                <c:pt idx="5">
                  <c:v>6.8745775803804185E-2</c:v>
                </c:pt>
                <c:pt idx="6">
                  <c:v>6.2936328801637714E-2</c:v>
                </c:pt>
                <c:pt idx="7">
                  <c:v>0.20858632268702604</c:v>
                </c:pt>
                <c:pt idx="8">
                  <c:v>0.1162429541010008</c:v>
                </c:pt>
                <c:pt idx="9">
                  <c:v>1.3375515598093789E-2</c:v>
                </c:pt>
                <c:pt idx="10">
                  <c:v>0.14808726174079176</c:v>
                </c:pt>
                <c:pt idx="11">
                  <c:v>8.9696012633241215E-2</c:v>
                </c:pt>
                <c:pt idx="12">
                  <c:v>6.5967860700827302E-2</c:v>
                </c:pt>
                <c:pt idx="13">
                  <c:v>2.7676313571227872E-2</c:v>
                </c:pt>
                <c:pt idx="14">
                  <c:v>5.5791710945802342E-3</c:v>
                </c:pt>
                <c:pt idx="15">
                  <c:v>0.1522304311231647</c:v>
                </c:pt>
                <c:pt idx="16">
                  <c:v>7.8913799430338827E-2</c:v>
                </c:pt>
                <c:pt idx="17">
                  <c:v>0.1237388979908597</c:v>
                </c:pt>
                <c:pt idx="18">
                  <c:v>6.3252142100702805E-2</c:v>
                </c:pt>
                <c:pt idx="19">
                  <c:v>3.4122970455150385E-2</c:v>
                </c:pt>
                <c:pt idx="20">
                  <c:v>4.6081552220706382E-2</c:v>
                </c:pt>
                <c:pt idx="21">
                  <c:v>4.5307627523729313E-2</c:v>
                </c:pt>
                <c:pt idx="22">
                  <c:v>7.6187000770384788E-2</c:v>
                </c:pt>
                <c:pt idx="23">
                  <c:v>0.11187665748011023</c:v>
                </c:pt>
                <c:pt idx="24">
                  <c:v>3.1979667076304326E-3</c:v>
                </c:pt>
                <c:pt idx="25">
                  <c:v>8.565875171919933E-2</c:v>
                </c:pt>
                <c:pt idx="26">
                  <c:v>5.5662866936909978E-2</c:v>
                </c:pt>
                <c:pt idx="27">
                  <c:v>0.14652538767933795</c:v>
                </c:pt>
                <c:pt idx="28">
                  <c:v>2.2425096501439864E-2</c:v>
                </c:pt>
                <c:pt idx="29">
                  <c:v>0.14162488711736679</c:v>
                </c:pt>
                <c:pt idx="30">
                  <c:v>2.5507333358340523E-3</c:v>
                </c:pt>
                <c:pt idx="31">
                  <c:v>8.1888745148771022E-2</c:v>
                </c:pt>
                <c:pt idx="32">
                  <c:v>7.3791004396347656E-2</c:v>
                </c:pt>
                <c:pt idx="33">
                  <c:v>2.4262218593257903E-2</c:v>
                </c:pt>
                <c:pt idx="34">
                  <c:v>0.12374769127441652</c:v>
                </c:pt>
                <c:pt idx="35">
                  <c:v>7.2348275927651723E-2</c:v>
                </c:pt>
                <c:pt idx="36">
                  <c:v>0.27563096450236468</c:v>
                </c:pt>
                <c:pt idx="37">
                  <c:v>9.590609791010592E-3</c:v>
                </c:pt>
                <c:pt idx="38">
                  <c:v>7.8716172887007829E-2</c:v>
                </c:pt>
                <c:pt idx="39">
                  <c:v>5.7146312702204211E-3</c:v>
                </c:pt>
                <c:pt idx="40">
                  <c:v>0.27987672247060108</c:v>
                </c:pt>
                <c:pt idx="41">
                  <c:v>0.14326542435068071</c:v>
                </c:pt>
                <c:pt idx="42">
                  <c:v>5.1595383570943655E-2</c:v>
                </c:pt>
                <c:pt idx="43">
                  <c:v>0.3979111202129838</c:v>
                </c:pt>
                <c:pt idx="44">
                  <c:v>0.31160392937836368</c:v>
                </c:pt>
                <c:pt idx="45">
                  <c:v>0.18428815401335197</c:v>
                </c:pt>
                <c:pt idx="46">
                  <c:v>1.751814866568965E-2</c:v>
                </c:pt>
                <c:pt idx="47">
                  <c:v>0.1525427201573577</c:v>
                </c:pt>
                <c:pt idx="48">
                  <c:v>0.14486667357747782</c:v>
                </c:pt>
                <c:pt idx="49">
                  <c:v>0.12517701800525996</c:v>
                </c:pt>
                <c:pt idx="50">
                  <c:v>0.21010770722503211</c:v>
                </c:pt>
                <c:pt idx="51">
                  <c:v>0.20292332747263431</c:v>
                </c:pt>
                <c:pt idx="52">
                  <c:v>0.12430971683703443</c:v>
                </c:pt>
                <c:pt idx="53">
                  <c:v>5.8149871882026881E-2</c:v>
                </c:pt>
                <c:pt idx="54">
                  <c:v>6.4588445575449113E-2</c:v>
                </c:pt>
                <c:pt idx="55">
                  <c:v>2.6858469522465516E-3</c:v>
                </c:pt>
                <c:pt idx="56">
                  <c:v>0.16972779345420139</c:v>
                </c:pt>
                <c:pt idx="57">
                  <c:v>0.35879994978118945</c:v>
                </c:pt>
                <c:pt idx="58">
                  <c:v>6.0217555953151924E-2</c:v>
                </c:pt>
                <c:pt idx="59">
                  <c:v>0.1441879303361685</c:v>
                </c:pt>
                <c:pt idx="60">
                  <c:v>0.12455416377557853</c:v>
                </c:pt>
                <c:pt idx="61">
                  <c:v>5.6159376437268524E-2</c:v>
                </c:pt>
                <c:pt idx="62">
                  <c:v>0.19925033915326204</c:v>
                </c:pt>
                <c:pt idx="63">
                  <c:v>5.7818860763368125E-2</c:v>
                </c:pt>
                <c:pt idx="64">
                  <c:v>0.10157265401611645</c:v>
                </c:pt>
                <c:pt idx="65">
                  <c:v>0.16952830188679247</c:v>
                </c:pt>
                <c:pt idx="66">
                  <c:v>2.7527612574341546E-2</c:v>
                </c:pt>
              </c:numCache>
            </c:numRef>
          </c:val>
          <c:smooth val="0"/>
          <c:extLst>
            <c:ext xmlns:c16="http://schemas.microsoft.com/office/drawing/2014/chart" uri="{C3380CC4-5D6E-409C-BE32-E72D297353CC}">
              <c16:uniqueId val="{00000004-8339-4FC6-A639-8EC657F01BFF}"/>
            </c:ext>
          </c:extLst>
        </c:ser>
        <c:ser>
          <c:idx val="5"/>
          <c:order val="5"/>
          <c:tx>
            <c:strRef>
              <c:f>Alabama!$G$1</c:f>
              <c:strCache>
                <c:ptCount val="1"/>
                <c:pt idx="0">
                  <c:v>Low Income %</c:v>
                </c:pt>
              </c:strCache>
            </c:strRef>
          </c:tx>
          <c:spPr>
            <a:ln w="28575" cap="rnd">
              <a:solidFill>
                <a:schemeClr val="accent6"/>
              </a:solidFill>
              <a:round/>
            </a:ln>
            <a:effectLst/>
          </c:spPr>
          <c:marker>
            <c:symbol val="none"/>
          </c:marker>
          <c:cat>
            <c:strRef>
              <c:f>Alabama!$A$2:$A$68</c:f>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f>Alabama!$G$2:$G$68</c:f>
              <c:numCache>
                <c:formatCode>0.0%</c:formatCode>
                <c:ptCount val="67"/>
                <c:pt idx="0">
                  <c:v>0.7205509735566703</c:v>
                </c:pt>
                <c:pt idx="1">
                  <c:v>0.77304361708094771</c:v>
                </c:pt>
                <c:pt idx="2">
                  <c:v>0.44943107481267097</c:v>
                </c:pt>
                <c:pt idx="3">
                  <c:v>0.5162607096397972</c:v>
                </c:pt>
                <c:pt idx="4">
                  <c:v>0.67331822640105521</c:v>
                </c:pt>
                <c:pt idx="5">
                  <c:v>0.28425219658202183</c:v>
                </c:pt>
                <c:pt idx="6">
                  <c:v>0.53671723269119731</c:v>
                </c:pt>
                <c:pt idx="7">
                  <c:v>0.57214383249886214</c:v>
                </c:pt>
                <c:pt idx="8">
                  <c:v>0.55110433682273097</c:v>
                </c:pt>
                <c:pt idx="9">
                  <c:v>0.60906651715990545</c:v>
                </c:pt>
                <c:pt idx="10">
                  <c:v>0.64391078331185858</c:v>
                </c:pt>
                <c:pt idx="11">
                  <c:v>0.5628108961705488</c:v>
                </c:pt>
                <c:pt idx="12">
                  <c:v>0.58569757872395722</c:v>
                </c:pt>
                <c:pt idx="13">
                  <c:v>0.57628547344759762</c:v>
                </c:pt>
                <c:pt idx="14">
                  <c:v>0.63722104144527103</c:v>
                </c:pt>
                <c:pt idx="15">
                  <c:v>0.67109323856728698</c:v>
                </c:pt>
                <c:pt idx="16">
                  <c:v>0.67770458000594125</c:v>
                </c:pt>
                <c:pt idx="17">
                  <c:v>0.46365439337759767</c:v>
                </c:pt>
                <c:pt idx="18">
                  <c:v>0.5657071339173968</c:v>
                </c:pt>
                <c:pt idx="19">
                  <c:v>0.55802501996273624</c:v>
                </c:pt>
                <c:pt idx="20">
                  <c:v>0.5829164771866</c:v>
                </c:pt>
                <c:pt idx="21">
                  <c:v>0.64120365101404408</c:v>
                </c:pt>
                <c:pt idx="22">
                  <c:v>0.5830190974334023</c:v>
                </c:pt>
                <c:pt idx="23">
                  <c:v>0.43468878373459519</c:v>
                </c:pt>
                <c:pt idx="24">
                  <c:v>0.51762372919226907</c:v>
                </c:pt>
                <c:pt idx="25">
                  <c:v>0.71260670402491555</c:v>
                </c:pt>
                <c:pt idx="26">
                  <c:v>0.50115624234839617</c:v>
                </c:pt>
                <c:pt idx="27">
                  <c:v>0.59487992575118909</c:v>
                </c:pt>
                <c:pt idx="28">
                  <c:v>0.57894736842105265</c:v>
                </c:pt>
                <c:pt idx="29">
                  <c:v>0.55226855167689093</c:v>
                </c:pt>
                <c:pt idx="30">
                  <c:v>0.5556847593683184</c:v>
                </c:pt>
                <c:pt idx="31">
                  <c:v>0.34618369987063391</c:v>
                </c:pt>
                <c:pt idx="32">
                  <c:v>0.56645248562732498</c:v>
                </c:pt>
                <c:pt idx="33">
                  <c:v>0.62935961740347601</c:v>
                </c:pt>
                <c:pt idx="34">
                  <c:v>0.61935411652767669</c:v>
                </c:pt>
                <c:pt idx="35">
                  <c:v>0.57325167842674829</c:v>
                </c:pt>
                <c:pt idx="36">
                  <c:v>0.6402972487887586</c:v>
                </c:pt>
                <c:pt idx="37">
                  <c:v>0.5404380188949327</c:v>
                </c:pt>
                <c:pt idx="38">
                  <c:v>0.68896156641443285</c:v>
                </c:pt>
                <c:pt idx="39">
                  <c:v>0.64569286124633385</c:v>
                </c:pt>
                <c:pt idx="40">
                  <c:v>0.66025217945259729</c:v>
                </c:pt>
                <c:pt idx="41">
                  <c:v>0.78282321135463939</c:v>
                </c:pt>
                <c:pt idx="42">
                  <c:v>0.42401318979730385</c:v>
                </c:pt>
                <c:pt idx="43">
                  <c:v>0.41127380708580791</c:v>
                </c:pt>
                <c:pt idx="44">
                  <c:v>0.77636138326896864</c:v>
                </c:pt>
                <c:pt idx="45">
                  <c:v>0.54329037934068214</c:v>
                </c:pt>
                <c:pt idx="46">
                  <c:v>0.58900514638219559</c:v>
                </c:pt>
                <c:pt idx="47">
                  <c:v>0.62937958447731834</c:v>
                </c:pt>
                <c:pt idx="48">
                  <c:v>0.60793521837761477</c:v>
                </c:pt>
                <c:pt idx="49">
                  <c:v>0.56160226583046735</c:v>
                </c:pt>
                <c:pt idx="50">
                  <c:v>0.58198590109803716</c:v>
                </c:pt>
                <c:pt idx="51">
                  <c:v>0.67989240080699398</c:v>
                </c:pt>
                <c:pt idx="52">
                  <c:v>0.31852896251909296</c:v>
                </c:pt>
                <c:pt idx="53">
                  <c:v>0.49406473879621399</c:v>
                </c:pt>
                <c:pt idx="54">
                  <c:v>0.50607410100275685</c:v>
                </c:pt>
                <c:pt idx="55">
                  <c:v>0.59320799380889511</c:v>
                </c:pt>
                <c:pt idx="56">
                  <c:v>0.54412584694929289</c:v>
                </c:pt>
                <c:pt idx="57">
                  <c:v>0.83286552119951218</c:v>
                </c:pt>
                <c:pt idx="58">
                  <c:v>0.73452026826778483</c:v>
                </c:pt>
                <c:pt idx="59">
                  <c:v>0.35301741595787767</c:v>
                </c:pt>
                <c:pt idx="60">
                  <c:v>0.56560639813022673</c:v>
                </c:pt>
                <c:pt idx="61">
                  <c:v>0.60693277819466973</c:v>
                </c:pt>
                <c:pt idx="62">
                  <c:v>0.64723215701474657</c:v>
                </c:pt>
                <c:pt idx="63">
                  <c:v>0.60296593309050839</c:v>
                </c:pt>
                <c:pt idx="64">
                  <c:v>0.62652716402391473</c:v>
                </c:pt>
                <c:pt idx="65">
                  <c:v>0.46245283018867922</c:v>
                </c:pt>
                <c:pt idx="66">
                  <c:v>0.55930331350892104</c:v>
                </c:pt>
              </c:numCache>
            </c:numRef>
          </c:val>
          <c:smooth val="0"/>
          <c:extLst>
            <c:ext xmlns:c16="http://schemas.microsoft.com/office/drawing/2014/chart" uri="{C3380CC4-5D6E-409C-BE32-E72D297353CC}">
              <c16:uniqueId val="{00000005-8339-4FC6-A639-8EC657F01BFF}"/>
            </c:ext>
          </c:extLst>
        </c:ser>
        <c:dLbls>
          <c:showLegendKey val="0"/>
          <c:showVal val="0"/>
          <c:showCatName val="0"/>
          <c:showSerName val="0"/>
          <c:showPercent val="0"/>
          <c:showBubbleSize val="0"/>
        </c:dLbls>
        <c:marker val="1"/>
        <c:smooth val="0"/>
        <c:axId val="1415467887"/>
        <c:axId val="1392349199"/>
        <c:extLst>
          <c:ext xmlns:c15="http://schemas.microsoft.com/office/drawing/2012/chart" uri="{02D57815-91ED-43cb-92C2-25804820EDAC}">
            <c15:filteredLineSeries>
              <c15:ser>
                <c:idx val="6"/>
                <c:order val="6"/>
                <c:tx>
                  <c:strRef>
                    <c:extLst>
                      <c:ext uri="{02D57815-91ED-43cb-92C2-25804820EDAC}">
                        <c15:formulaRef>
                          <c15:sqref>Alabama!$H$1</c15:sqref>
                        </c15:formulaRef>
                      </c:ext>
                    </c:extLst>
                    <c:strCache>
                      <c:ptCount val="1"/>
                      <c:pt idx="0">
                        <c:v>LA-LI %</c:v>
                      </c:pt>
                    </c:strCache>
                  </c:strRef>
                </c:tx>
                <c:spPr>
                  <a:ln w="28575" cap="rnd">
                    <a:solidFill>
                      <a:schemeClr val="accent1">
                        <a:lumMod val="60000"/>
                      </a:schemeClr>
                    </a:solidFill>
                    <a:round/>
                  </a:ln>
                  <a:effectLst/>
                </c:spPr>
                <c:marker>
                  <c:symbol val="none"/>
                </c:marker>
                <c:cat>
                  <c:strRef>
                    <c:extLst>
                      <c:ext uri="{02D57815-91ED-43cb-92C2-25804820EDAC}">
                        <c15:formulaRef>
                          <c15:sqref>Alabama!$A$2:$A$68</c15:sqref>
                        </c15:formulaRef>
                      </c:ext>
                    </c:extLst>
                    <c:strCache>
                      <c:ptCount val="67"/>
                      <c:pt idx="0">
                        <c:v>Autauga County</c:v>
                      </c:pt>
                      <c:pt idx="1">
                        <c:v>Baldwin County</c:v>
                      </c:pt>
                      <c:pt idx="2">
                        <c:v>Barbour County</c:v>
                      </c:pt>
                      <c:pt idx="3">
                        <c:v>Bibb County</c:v>
                      </c:pt>
                      <c:pt idx="4">
                        <c:v>Blount County</c:v>
                      </c:pt>
                      <c:pt idx="5">
                        <c:v>Bullock County</c:v>
                      </c:pt>
                      <c:pt idx="6">
                        <c:v>Butler County</c:v>
                      </c:pt>
                      <c:pt idx="7">
                        <c:v>Calhoun County</c:v>
                      </c:pt>
                      <c:pt idx="8">
                        <c:v>Chambers County</c:v>
                      </c:pt>
                      <c:pt idx="9">
                        <c:v>Cherokee County</c:v>
                      </c:pt>
                      <c:pt idx="10">
                        <c:v>Chilton County</c:v>
                      </c:pt>
                      <c:pt idx="11">
                        <c:v>Choctaw County</c:v>
                      </c:pt>
                      <c:pt idx="12">
                        <c:v>Clarke County</c:v>
                      </c:pt>
                      <c:pt idx="13">
                        <c:v>Clay County</c:v>
                      </c:pt>
                      <c:pt idx="14">
                        <c:v>Cleburne County</c:v>
                      </c:pt>
                      <c:pt idx="15">
                        <c:v>Coffee County</c:v>
                      </c:pt>
                      <c:pt idx="16">
                        <c:v>Colbert County</c:v>
                      </c:pt>
                      <c:pt idx="17">
                        <c:v>Conecuh County</c:v>
                      </c:pt>
                      <c:pt idx="18">
                        <c:v>Coosa County</c:v>
                      </c:pt>
                      <c:pt idx="19">
                        <c:v>Covington County</c:v>
                      </c:pt>
                      <c:pt idx="20">
                        <c:v>Crenshaw County</c:v>
                      </c:pt>
                      <c:pt idx="21">
                        <c:v>Cullman County</c:v>
                      </c:pt>
                      <c:pt idx="22">
                        <c:v>Dale County</c:v>
                      </c:pt>
                      <c:pt idx="23">
                        <c:v>Dallas County</c:v>
                      </c:pt>
                      <c:pt idx="24">
                        <c:v>DeKalb County</c:v>
                      </c:pt>
                      <c:pt idx="25">
                        <c:v>Elmore County</c:v>
                      </c:pt>
                      <c:pt idx="26">
                        <c:v>Escambia County</c:v>
                      </c:pt>
                      <c:pt idx="27">
                        <c:v>Etowah County</c:v>
                      </c:pt>
                      <c:pt idx="28">
                        <c:v>Fayette County</c:v>
                      </c:pt>
                      <c:pt idx="29">
                        <c:v>Franklin County</c:v>
                      </c:pt>
                      <c:pt idx="30">
                        <c:v>Geneva County</c:v>
                      </c:pt>
                      <c:pt idx="31">
                        <c:v>Greene County</c:v>
                      </c:pt>
                      <c:pt idx="32">
                        <c:v>Hale County</c:v>
                      </c:pt>
                      <c:pt idx="33">
                        <c:v>Henry County</c:v>
                      </c:pt>
                      <c:pt idx="34">
                        <c:v>Houston County</c:v>
                      </c:pt>
                      <c:pt idx="35">
                        <c:v>Jackson County</c:v>
                      </c:pt>
                      <c:pt idx="36">
                        <c:v>Jefferson County</c:v>
                      </c:pt>
                      <c:pt idx="37">
                        <c:v>Lamar County</c:v>
                      </c:pt>
                      <c:pt idx="38">
                        <c:v>Lauderdale County</c:v>
                      </c:pt>
                      <c:pt idx="39">
                        <c:v>Lawrence County</c:v>
                      </c:pt>
                      <c:pt idx="40">
                        <c:v>Lee County</c:v>
                      </c:pt>
                      <c:pt idx="41">
                        <c:v>Limestone County</c:v>
                      </c:pt>
                      <c:pt idx="42">
                        <c:v>Lowndes County</c:v>
                      </c:pt>
                      <c:pt idx="43">
                        <c:v>Macon County</c:v>
                      </c:pt>
                      <c:pt idx="44">
                        <c:v>Madison County</c:v>
                      </c:pt>
                      <c:pt idx="45">
                        <c:v>Marengo County</c:v>
                      </c:pt>
                      <c:pt idx="46">
                        <c:v>Marion County</c:v>
                      </c:pt>
                      <c:pt idx="47">
                        <c:v>Marshall County</c:v>
                      </c:pt>
                      <c:pt idx="48">
                        <c:v>Mobile County</c:v>
                      </c:pt>
                      <c:pt idx="49">
                        <c:v>Monroe County</c:v>
                      </c:pt>
                      <c:pt idx="50">
                        <c:v>Montgomery County</c:v>
                      </c:pt>
                      <c:pt idx="51">
                        <c:v>Morgan County</c:v>
                      </c:pt>
                      <c:pt idx="52">
                        <c:v>Perry County</c:v>
                      </c:pt>
                      <c:pt idx="53">
                        <c:v>Pickens County</c:v>
                      </c:pt>
                      <c:pt idx="54">
                        <c:v>Pike County</c:v>
                      </c:pt>
                      <c:pt idx="55">
                        <c:v>Randolph County</c:v>
                      </c:pt>
                      <c:pt idx="56">
                        <c:v>Russell County</c:v>
                      </c:pt>
                      <c:pt idx="57">
                        <c:v>Shelby County</c:v>
                      </c:pt>
                      <c:pt idx="58">
                        <c:v>St. Clair County</c:v>
                      </c:pt>
                      <c:pt idx="59">
                        <c:v>Sumter County</c:v>
                      </c:pt>
                      <c:pt idx="60">
                        <c:v>Talladega County</c:v>
                      </c:pt>
                      <c:pt idx="61">
                        <c:v>Tallapoosa County</c:v>
                      </c:pt>
                      <c:pt idx="62">
                        <c:v>Tuscaloosa County</c:v>
                      </c:pt>
                      <c:pt idx="63">
                        <c:v>Walker County</c:v>
                      </c:pt>
                      <c:pt idx="64">
                        <c:v>Washington County</c:v>
                      </c:pt>
                      <c:pt idx="65">
                        <c:v>Wilcox County</c:v>
                      </c:pt>
                      <c:pt idx="66">
                        <c:v>Winston County</c:v>
                      </c:pt>
                    </c:strCache>
                  </c:strRef>
                </c:cat>
                <c:val>
                  <c:numRef>
                    <c:extLst>
                      <c:ext uri="{02D57815-91ED-43cb-92C2-25804820EDAC}">
                        <c15:formulaRef>
                          <c15:sqref>Alabama!$H$2:$H$68</c15:sqref>
                        </c15:formulaRef>
                      </c:ext>
                    </c:extLst>
                    <c:numCache>
                      <c:formatCode>0.0%</c:formatCode>
                      <c:ptCount val="67"/>
                      <c:pt idx="0">
                        <c:v>0.15996412725384687</c:v>
                      </c:pt>
                      <c:pt idx="1">
                        <c:v>0.23907437795117378</c:v>
                      </c:pt>
                      <c:pt idx="2">
                        <c:v>0.10956245589273113</c:v>
                      </c:pt>
                      <c:pt idx="3">
                        <c:v>2.4068120601268572E-2</c:v>
                      </c:pt>
                      <c:pt idx="4">
                        <c:v>2.8882861161342176E-3</c:v>
                      </c:pt>
                      <c:pt idx="5">
                        <c:v>0.10563858695652174</c:v>
                      </c:pt>
                      <c:pt idx="6">
                        <c:v>6.0733496332518337E-2</c:v>
                      </c:pt>
                      <c:pt idx="7">
                        <c:v>0.21942030290749162</c:v>
                      </c:pt>
                      <c:pt idx="8">
                        <c:v>0.10687261910974273</c:v>
                      </c:pt>
                      <c:pt idx="9">
                        <c:v>1.5122624761654284E-2</c:v>
                      </c:pt>
                      <c:pt idx="10">
                        <c:v>0.13210281179920649</c:v>
                      </c:pt>
                      <c:pt idx="11">
                        <c:v>8.557800224466891E-2</c:v>
                      </c:pt>
                      <c:pt idx="12">
                        <c:v>6.9294483064635412E-2</c:v>
                      </c:pt>
                      <c:pt idx="13">
                        <c:v>2.9497805948317895E-2</c:v>
                      </c:pt>
                      <c:pt idx="14">
                        <c:v>5.4200542005420054E-3</c:v>
                      </c:pt>
                      <c:pt idx="15">
                        <c:v>0.17550167224080268</c:v>
                      </c:pt>
                      <c:pt idx="16">
                        <c:v>9.1509166387334653E-2</c:v>
                      </c:pt>
                      <c:pt idx="17">
                        <c:v>0.1301841175376604</c:v>
                      </c:pt>
                      <c:pt idx="18">
                        <c:v>7.6412525527569775E-2</c:v>
                      </c:pt>
                      <c:pt idx="19">
                        <c:v>3.0097782017648463E-2</c:v>
                      </c:pt>
                      <c:pt idx="20">
                        <c:v>4.4727603692627745E-2</c:v>
                      </c:pt>
                      <c:pt idx="21">
                        <c:v>5.5271565495207668E-2</c:v>
                      </c:pt>
                      <c:pt idx="22">
                        <c:v>6.5338340635649209E-2</c:v>
                      </c:pt>
                      <c:pt idx="23">
                        <c:v>0.13039057359889947</c:v>
                      </c:pt>
                      <c:pt idx="24">
                        <c:v>2.9407003723088544E-3</c:v>
                      </c:pt>
                      <c:pt idx="25">
                        <c:v>8.4459190021214492E-2</c:v>
                      </c:pt>
                      <c:pt idx="26">
                        <c:v>6.0040171543347266E-2</c:v>
                      </c:pt>
                      <c:pt idx="27">
                        <c:v>0.13995969576805564</c:v>
                      </c:pt>
                      <c:pt idx="28">
                        <c:v>2.4129537517197586E-2</c:v>
                      </c:pt>
                      <c:pt idx="29">
                        <c:v>0.14118973780659713</c:v>
                      </c:pt>
                      <c:pt idx="30">
                        <c:v>2.1601188065343592E-3</c:v>
                      </c:pt>
                      <c:pt idx="31">
                        <c:v>8.4454409566517188E-2</c:v>
                      </c:pt>
                      <c:pt idx="32">
                        <c:v>7.2477611940298503E-2</c:v>
                      </c:pt>
                      <c:pt idx="33">
                        <c:v>2.4464831804281346E-2</c:v>
                      </c:pt>
                      <c:pt idx="34">
                        <c:v>0.1400837399843364</c:v>
                      </c:pt>
                      <c:pt idx="35">
                        <c:v>7.1065989847715741E-2</c:v>
                      </c:pt>
                      <c:pt idx="36">
                        <c:v>0.30788709834221406</c:v>
                      </c:pt>
                      <c:pt idx="37">
                        <c:v>9.8000264865580715E-3</c:v>
                      </c:pt>
                      <c:pt idx="38">
                        <c:v>8.1722565232229843E-2</c:v>
                      </c:pt>
                      <c:pt idx="39">
                        <c:v>6.5090142823694686E-3</c:v>
                      </c:pt>
                      <c:pt idx="40">
                        <c:v>0.32681692932207956</c:v>
                      </c:pt>
                      <c:pt idx="41">
                        <c:v>0.15749226044377568</c:v>
                      </c:pt>
                      <c:pt idx="42">
                        <c:v>4.3915827996340348E-2</c:v>
                      </c:pt>
                      <c:pt idx="43">
                        <c:v>0.31096726005228431</c:v>
                      </c:pt>
                      <c:pt idx="44">
                        <c:v>0.35260679548825774</c:v>
                      </c:pt>
                      <c:pt idx="45">
                        <c:v>0.18765479138883598</c:v>
                      </c:pt>
                      <c:pt idx="46">
                        <c:v>1.7011919916676312E-2</c:v>
                      </c:pt>
                      <c:pt idx="47">
                        <c:v>0.13484170261251729</c:v>
                      </c:pt>
                      <c:pt idx="48">
                        <c:v>0.15759169154998276</c:v>
                      </c:pt>
                      <c:pt idx="49">
                        <c:v>0.14310158501440923</c:v>
                      </c:pt>
                      <c:pt idx="50">
                        <c:v>0.25351975264169069</c:v>
                      </c:pt>
                      <c:pt idx="51">
                        <c:v>0.21715348039040436</c:v>
                      </c:pt>
                      <c:pt idx="52">
                        <c:v>0.16746587974917004</c:v>
                      </c:pt>
                      <c:pt idx="53">
                        <c:v>6.2764606265876377E-2</c:v>
                      </c:pt>
                      <c:pt idx="54">
                        <c:v>7.4169410356180784E-2</c:v>
                      </c:pt>
                      <c:pt idx="55">
                        <c:v>2.378942521679073E-3</c:v>
                      </c:pt>
                      <c:pt idx="56">
                        <c:v>0.18193957084743659</c:v>
                      </c:pt>
                      <c:pt idx="57">
                        <c:v>0.36707600040915428</c:v>
                      </c:pt>
                      <c:pt idx="58">
                        <c:v>6.632096477726139E-2</c:v>
                      </c:pt>
                      <c:pt idx="59">
                        <c:v>0.15787058283616337</c:v>
                      </c:pt>
                      <c:pt idx="60">
                        <c:v>0.12956267217630854</c:v>
                      </c:pt>
                      <c:pt idx="61">
                        <c:v>4.8737685957005547E-2</c:v>
                      </c:pt>
                      <c:pt idx="62">
                        <c:v>0.25050869372894619</c:v>
                      </c:pt>
                      <c:pt idx="63">
                        <c:v>6.0229955075001902E-2</c:v>
                      </c:pt>
                      <c:pt idx="64">
                        <c:v>8.7024167617467063E-2</c:v>
                      </c:pt>
                      <c:pt idx="65">
                        <c:v>0.17543859649122806</c:v>
                      </c:pt>
                      <c:pt idx="66">
                        <c:v>3.0305331915540027E-2</c:v>
                      </c:pt>
                    </c:numCache>
                  </c:numRef>
                </c:val>
                <c:smooth val="0"/>
                <c:extLst>
                  <c:ext xmlns:c16="http://schemas.microsoft.com/office/drawing/2014/chart" uri="{C3380CC4-5D6E-409C-BE32-E72D297353CC}">
                    <c16:uniqueId val="{00000006-8339-4FC6-A639-8EC657F01BFF}"/>
                  </c:ext>
                </c:extLst>
              </c15:ser>
            </c15:filteredLineSeries>
          </c:ext>
        </c:extLst>
      </c:lineChart>
      <c:catAx>
        <c:axId val="141546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349199"/>
        <c:crosses val="autoZero"/>
        <c:auto val="1"/>
        <c:lblAlgn val="ctr"/>
        <c:lblOffset val="100"/>
        <c:noMultiLvlLbl val="0"/>
      </c:catAx>
      <c:valAx>
        <c:axId val="13923491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41546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Global food‑insecurity indicators</a:t>
            </a:r>
            <a:endParaRPr lang="en-US" b="1"/>
          </a:p>
        </c:rich>
      </c:tx>
      <c:layout>
        <c:manualLayout>
          <c:xMode val="edge"/>
          <c:yMode val="edge"/>
          <c:x val="0.45448877440505819"/>
          <c:y val="1.8500163255096441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[1]Global!$B$1</c:f>
              <c:strCache>
                <c:ptCount val="1"/>
                <c:pt idx="0">
                  <c:v>Severe food insecurity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[1]Global!$A$2:$A$8</c:f>
              <c:strCache>
                <c:ptCount val="7"/>
                <c:pt idx="0">
                  <c:v>World</c:v>
                </c:pt>
                <c:pt idx="1">
                  <c:v>Africa</c:v>
                </c:pt>
                <c:pt idx="2">
                  <c:v>Asia</c:v>
                </c:pt>
                <c:pt idx="3">
                  <c:v>Europe</c:v>
                </c:pt>
                <c:pt idx="4">
                  <c:v>Latin America and the Caribbean</c:v>
                </c:pt>
                <c:pt idx="5">
                  <c:v>Oceania</c:v>
                </c:pt>
                <c:pt idx="6">
                  <c:v>United States of America</c:v>
                </c:pt>
              </c:strCache>
            </c:strRef>
          </c:cat>
          <c:val>
            <c:numRef>
              <c:f>[1]Global!$B$2:$B$8</c:f>
              <c:numCache>
                <c:formatCode>General</c:formatCode>
                <c:ptCount val="7"/>
                <c:pt idx="0">
                  <c:v>9.8000000000000004E-2</c:v>
                </c:pt>
                <c:pt idx="1">
                  <c:v>0.21099999999999999</c:v>
                </c:pt>
                <c:pt idx="2">
                  <c:v>8.5999999999999993E-2</c:v>
                </c:pt>
                <c:pt idx="3">
                  <c:v>1.9E-2</c:v>
                </c:pt>
                <c:pt idx="4">
                  <c:v>6.7000000000000004E-2</c:v>
                </c:pt>
                <c:pt idx="5">
                  <c:v>0.10299999999999999</c:v>
                </c:pt>
                <c:pt idx="6">
                  <c:v>1.0999999999999999E-2</c:v>
                </c:pt>
              </c:numCache>
            </c:numRef>
          </c:val>
          <c:extLst>
            <c:ext xmlns:c16="http://schemas.microsoft.com/office/drawing/2014/chart" uri="{C3380CC4-5D6E-409C-BE32-E72D297353CC}">
              <c16:uniqueId val="{00000000-6D8B-4DDF-89D3-ABE72729D354}"/>
            </c:ext>
          </c:extLst>
        </c:ser>
        <c:ser>
          <c:idx val="1"/>
          <c:order val="1"/>
          <c:tx>
            <c:strRef>
              <c:f>[1]Global!$C$1</c:f>
              <c:strCache>
                <c:ptCount val="1"/>
                <c:pt idx="0">
                  <c:v>Moderate food insecurity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[1]Global!$A$2:$A$8</c:f>
              <c:strCache>
                <c:ptCount val="7"/>
                <c:pt idx="0">
                  <c:v>World</c:v>
                </c:pt>
                <c:pt idx="1">
                  <c:v>Africa</c:v>
                </c:pt>
                <c:pt idx="2">
                  <c:v>Asia</c:v>
                </c:pt>
                <c:pt idx="3">
                  <c:v>Europe</c:v>
                </c:pt>
                <c:pt idx="4">
                  <c:v>Latin America and the Caribbean</c:v>
                </c:pt>
                <c:pt idx="5">
                  <c:v>Oceania</c:v>
                </c:pt>
                <c:pt idx="6">
                  <c:v>United States of America</c:v>
                </c:pt>
              </c:strCache>
            </c:strRef>
          </c:cat>
          <c:val>
            <c:numRef>
              <c:f>[1]Global!$C$2:$C$8</c:f>
              <c:numCache>
                <c:formatCode>General</c:formatCode>
                <c:ptCount val="7"/>
                <c:pt idx="0">
                  <c:v>0.26800000000000002</c:v>
                </c:pt>
                <c:pt idx="1">
                  <c:v>0.57399999999999995</c:v>
                </c:pt>
                <c:pt idx="2">
                  <c:v>0.218</c:v>
                </c:pt>
                <c:pt idx="3">
                  <c:v>7.3999999999999996E-2</c:v>
                </c:pt>
                <c:pt idx="4">
                  <c:v>0.24199999999999999</c:v>
                </c:pt>
                <c:pt idx="5">
                  <c:v>0.26700000000000002</c:v>
                </c:pt>
                <c:pt idx="6">
                  <c:v>0.107</c:v>
                </c:pt>
              </c:numCache>
            </c:numRef>
          </c:val>
          <c:extLst>
            <c:ext xmlns:c16="http://schemas.microsoft.com/office/drawing/2014/chart" uri="{C3380CC4-5D6E-409C-BE32-E72D297353CC}">
              <c16:uniqueId val="{00000001-6D8B-4DDF-89D3-ABE72729D354}"/>
            </c:ext>
          </c:extLst>
        </c:ser>
        <c:ser>
          <c:idx val="2"/>
          <c:order val="2"/>
          <c:tx>
            <c:strRef>
              <c:f>[1]Global!$D$1</c:f>
              <c:strCache>
                <c:ptCount val="1"/>
                <c:pt idx="0">
                  <c:v>Undernourishment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[1]Global!$A$2:$A$8</c:f>
              <c:strCache>
                <c:ptCount val="7"/>
                <c:pt idx="0">
                  <c:v>World</c:v>
                </c:pt>
                <c:pt idx="1">
                  <c:v>Africa</c:v>
                </c:pt>
                <c:pt idx="2">
                  <c:v>Asia</c:v>
                </c:pt>
                <c:pt idx="3">
                  <c:v>Europe</c:v>
                </c:pt>
                <c:pt idx="4">
                  <c:v>Latin America and the Caribbean</c:v>
                </c:pt>
                <c:pt idx="5">
                  <c:v>Oceania</c:v>
                </c:pt>
                <c:pt idx="6">
                  <c:v>United States of America</c:v>
                </c:pt>
              </c:strCache>
            </c:strRef>
          </c:cat>
          <c:val>
            <c:numRef>
              <c:f>[1]Global!$D$2:$D$8</c:f>
              <c:numCache>
                <c:formatCode>General</c:formatCode>
                <c:ptCount val="7"/>
                <c:pt idx="0">
                  <c:v>8.1000000000000003E-2</c:v>
                </c:pt>
                <c:pt idx="1">
                  <c:v>0.20100000000000001</c:v>
                </c:pt>
                <c:pt idx="2">
                  <c:v>6.5000000000000002E-2</c:v>
                </c:pt>
                <c:pt idx="3">
                  <c:v>2.5000000000000001E-2</c:v>
                </c:pt>
                <c:pt idx="4">
                  <c:v>5.0999999999999997E-2</c:v>
                </c:pt>
                <c:pt idx="5">
                  <c:v>8.2000000000000003E-2</c:v>
                </c:pt>
                <c:pt idx="6">
                  <c:v>2.5000000000000001E-2</c:v>
                </c:pt>
              </c:numCache>
            </c:numRef>
          </c:val>
          <c:extLst>
            <c:ext xmlns:c16="http://schemas.microsoft.com/office/drawing/2014/chart" uri="{C3380CC4-5D6E-409C-BE32-E72D297353CC}">
              <c16:uniqueId val="{00000002-6D8B-4DDF-89D3-ABE72729D354}"/>
            </c:ext>
          </c:extLst>
        </c:ser>
        <c:dLbls>
          <c:showLegendKey val="0"/>
          <c:showVal val="0"/>
          <c:showCatName val="0"/>
          <c:showSerName val="0"/>
          <c:showPercent val="0"/>
          <c:showBubbleSize val="0"/>
        </c:dLbls>
        <c:gapWidth val="219"/>
        <c:axId val="1339153391"/>
        <c:axId val="24409679"/>
      </c:barChart>
      <c:lineChart>
        <c:grouping val="standard"/>
        <c:varyColors val="0"/>
        <c:ser>
          <c:idx val="3"/>
          <c:order val="3"/>
          <c:tx>
            <c:strRef>
              <c:f>[1]Global!$E$1</c:f>
              <c:strCache>
                <c:ptCount val="1"/>
                <c:pt idx="0">
                  <c:v>Prevalence of unaffordability</c:v>
                </c:pt>
              </c:strCache>
            </c:strRef>
          </c:tx>
          <c:spPr>
            <a:ln w="19050" cap="flat" cmpd="sng" algn="ctr">
              <a:solidFill>
                <a:schemeClr val="dk1"/>
              </a:solidFill>
              <a:prstDash val="solid"/>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[1]Global!$A$2:$A$8</c:f>
              <c:strCache>
                <c:ptCount val="7"/>
                <c:pt idx="0">
                  <c:v>World</c:v>
                </c:pt>
                <c:pt idx="1">
                  <c:v>Africa</c:v>
                </c:pt>
                <c:pt idx="2">
                  <c:v>Asia</c:v>
                </c:pt>
                <c:pt idx="3">
                  <c:v>Europe</c:v>
                </c:pt>
                <c:pt idx="4">
                  <c:v>Latin America and the Caribbean</c:v>
                </c:pt>
                <c:pt idx="5">
                  <c:v>Oceania</c:v>
                </c:pt>
                <c:pt idx="6">
                  <c:v>United States of America</c:v>
                </c:pt>
              </c:strCache>
            </c:strRef>
          </c:cat>
          <c:val>
            <c:numRef>
              <c:f>[1]Global!$E$2:$E$8</c:f>
              <c:numCache>
                <c:formatCode>General</c:formatCode>
                <c:ptCount val="7"/>
                <c:pt idx="0">
                  <c:v>0.32700000000000001</c:v>
                </c:pt>
                <c:pt idx="1">
                  <c:v>0.66600000000000004</c:v>
                </c:pt>
                <c:pt idx="2">
                  <c:v>0.28899999999999998</c:v>
                </c:pt>
                <c:pt idx="3">
                  <c:v>8.2000000000000003E-2</c:v>
                </c:pt>
                <c:pt idx="4">
                  <c:v>0.25700000000000001</c:v>
                </c:pt>
                <c:pt idx="5">
                  <c:v>0.05</c:v>
                </c:pt>
                <c:pt idx="6">
                  <c:v>4.4999999999999998E-2</c:v>
                </c:pt>
              </c:numCache>
            </c:numRef>
          </c:val>
          <c:smooth val="0"/>
          <c:extLst>
            <c:ext xmlns:c16="http://schemas.microsoft.com/office/drawing/2014/chart" uri="{C3380CC4-5D6E-409C-BE32-E72D297353CC}">
              <c16:uniqueId val="{00000003-6D8B-4DDF-89D3-ABE72729D354}"/>
            </c:ext>
          </c:extLst>
        </c:ser>
        <c:dLbls>
          <c:showLegendKey val="0"/>
          <c:showVal val="0"/>
          <c:showCatName val="0"/>
          <c:showSerName val="0"/>
          <c:showPercent val="0"/>
          <c:showBubbleSize val="0"/>
        </c:dLbls>
        <c:marker val="1"/>
        <c:smooth val="0"/>
        <c:axId val="1339153391"/>
        <c:axId val="24409679"/>
      </c:lineChart>
      <c:catAx>
        <c:axId val="133915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9679"/>
        <c:crosses val="autoZero"/>
        <c:auto val="1"/>
        <c:lblAlgn val="ctr"/>
        <c:lblOffset val="100"/>
        <c:noMultiLvlLbl val="0"/>
      </c:catAx>
      <c:valAx>
        <c:axId val="2440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53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Southeast</a:t>
            </a:r>
            <a:r>
              <a:rPr lang="en-US" baseline="0"/>
              <a:t> United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'previous Southeast '!$B$13</c:f>
              <c:strCache>
                <c:ptCount val="1"/>
                <c:pt idx="0">
                  <c:v>Food Insecurity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'previous Southeast '!$A$14:$A$23</c:f>
              <c:strCache>
                <c:ptCount val="10"/>
                <c:pt idx="0">
                  <c:v>Arkansas</c:v>
                </c:pt>
                <c:pt idx="1">
                  <c:v>Kentucky</c:v>
                </c:pt>
                <c:pt idx="2">
                  <c:v>Louisiana</c:v>
                </c:pt>
                <c:pt idx="3">
                  <c:v>Mississippi</c:v>
                </c:pt>
                <c:pt idx="4">
                  <c:v>Georgia</c:v>
                </c:pt>
                <c:pt idx="5">
                  <c:v>South Carolina</c:v>
                </c:pt>
                <c:pt idx="6">
                  <c:v>Tennessee</c:v>
                </c:pt>
                <c:pt idx="7">
                  <c:v>Florida</c:v>
                </c:pt>
                <c:pt idx="8">
                  <c:v>Alabama</c:v>
                </c:pt>
                <c:pt idx="9">
                  <c:v>North Carolina</c:v>
                </c:pt>
              </c:strCache>
            </c:strRef>
          </c:cat>
          <c:val>
            <c:numRef>
              <c:f>'previous Southeast '!$B$14:$B$23</c:f>
              <c:numCache>
                <c:formatCode>General</c:formatCode>
                <c:ptCount val="10"/>
                <c:pt idx="0">
                  <c:v>19.399999999999999</c:v>
                </c:pt>
                <c:pt idx="1">
                  <c:v>18.8</c:v>
                </c:pt>
                <c:pt idx="2">
                  <c:v>17.7</c:v>
                </c:pt>
                <c:pt idx="3">
                  <c:v>17.3</c:v>
                </c:pt>
                <c:pt idx="4">
                  <c:v>14.6</c:v>
                </c:pt>
                <c:pt idx="5">
                  <c:v>13.5</c:v>
                </c:pt>
                <c:pt idx="6">
                  <c:v>13.3</c:v>
                </c:pt>
                <c:pt idx="7">
                  <c:v>13.3</c:v>
                </c:pt>
                <c:pt idx="8">
                  <c:v>12.1</c:v>
                </c:pt>
                <c:pt idx="9">
                  <c:v>11.8</c:v>
                </c:pt>
              </c:numCache>
            </c:numRef>
          </c:val>
          <c:extLst>
            <c:ext xmlns:c16="http://schemas.microsoft.com/office/drawing/2014/chart" uri="{C3380CC4-5D6E-409C-BE32-E72D297353CC}">
              <c16:uniqueId val="{00000000-09BF-4483-A93B-67469213A768}"/>
            </c:ext>
          </c:extLst>
        </c:ser>
        <c:dLbls>
          <c:showLegendKey val="0"/>
          <c:showVal val="0"/>
          <c:showCatName val="0"/>
          <c:showSerName val="0"/>
          <c:showPercent val="0"/>
          <c:showBubbleSize val="0"/>
        </c:dLbls>
        <c:gapWidth val="219"/>
        <c:axId val="1339181055"/>
        <c:axId val="24511919"/>
        <c:extLst>
          <c:ext xmlns:c15="http://schemas.microsoft.com/office/drawing/2012/chart" uri="{02D57815-91ED-43cb-92C2-25804820EDAC}">
            <c15:filteredBarSeries>
              <c15:ser>
                <c:idx val="1"/>
                <c:order val="1"/>
                <c:tx>
                  <c:strRef>
                    <c:extLst>
                      <c:ext uri="{02D57815-91ED-43cb-92C2-25804820EDAC}">
                        <c15:formulaRef>
                          <c15:sqref>'previous Southeast '!$C$13</c15:sqref>
                        </c15:formulaRef>
                      </c:ext>
                    </c:extLst>
                    <c:strCache>
                      <c:ptCount val="1"/>
                      <c:pt idx="0">
                        <c:v>Very Low Food Security %</c:v>
                      </c:pt>
                    </c:strCache>
                  </c:strRef>
                </c:tx>
                <c:spPr>
                  <a:solidFill>
                    <a:schemeClr val="accent2"/>
                  </a:solidFill>
                  <a:ln>
                    <a:noFill/>
                  </a:ln>
                  <a:effectLst/>
                </c:spPr>
                <c:invertIfNegative val="0"/>
                <c:cat>
                  <c:strRef>
                    <c:extLst>
                      <c:ext uri="{02D57815-91ED-43cb-92C2-25804820EDAC}">
                        <c15:formulaRef>
                          <c15:sqref>'previous Southeast '!$A$14:$A$23</c15:sqref>
                        </c15:formulaRef>
                      </c:ext>
                    </c:extLst>
                    <c:strCache>
                      <c:ptCount val="10"/>
                      <c:pt idx="0">
                        <c:v>Arkansas</c:v>
                      </c:pt>
                      <c:pt idx="1">
                        <c:v>Kentucky</c:v>
                      </c:pt>
                      <c:pt idx="2">
                        <c:v>Louisiana</c:v>
                      </c:pt>
                      <c:pt idx="3">
                        <c:v>Mississippi</c:v>
                      </c:pt>
                      <c:pt idx="4">
                        <c:v>Georgia</c:v>
                      </c:pt>
                      <c:pt idx="5">
                        <c:v>South Carolina</c:v>
                      </c:pt>
                      <c:pt idx="6">
                        <c:v>Tennessee</c:v>
                      </c:pt>
                      <c:pt idx="7">
                        <c:v>Florida</c:v>
                      </c:pt>
                      <c:pt idx="8">
                        <c:v>Alabama</c:v>
                      </c:pt>
                      <c:pt idx="9">
                        <c:v>North Carolina</c:v>
                      </c:pt>
                    </c:strCache>
                  </c:strRef>
                </c:cat>
                <c:val>
                  <c:numRef>
                    <c:extLst>
                      <c:ext uri="{02D57815-91ED-43cb-92C2-25804820EDAC}">
                        <c15:formulaRef>
                          <c15:sqref>'previous Southeast '!$C$14:$C$23</c15:sqref>
                        </c15:formulaRef>
                      </c:ext>
                    </c:extLst>
                    <c:numCache>
                      <c:formatCode>General</c:formatCode>
                      <c:ptCount val="10"/>
                      <c:pt idx="0">
                        <c:v>7.6</c:v>
                      </c:pt>
                      <c:pt idx="1">
                        <c:v>9</c:v>
                      </c:pt>
                      <c:pt idx="2">
                        <c:v>6.8</c:v>
                      </c:pt>
                      <c:pt idx="3">
                        <c:v>6.9</c:v>
                      </c:pt>
                      <c:pt idx="4">
                        <c:v>5.9</c:v>
                      </c:pt>
                      <c:pt idx="5">
                        <c:v>5.8</c:v>
                      </c:pt>
                      <c:pt idx="6">
                        <c:v>5.8</c:v>
                      </c:pt>
                      <c:pt idx="7">
                        <c:v>4.8</c:v>
                      </c:pt>
                      <c:pt idx="8">
                        <c:v>4.5999999999999996</c:v>
                      </c:pt>
                      <c:pt idx="9">
                        <c:v>4.4000000000000004</c:v>
                      </c:pt>
                    </c:numCache>
                  </c:numRef>
                </c:val>
                <c:extLst>
                  <c:ext xmlns:c16="http://schemas.microsoft.com/office/drawing/2014/chart" uri="{C3380CC4-5D6E-409C-BE32-E72D297353CC}">
                    <c16:uniqueId val="{00000002-09BF-4483-A93B-67469213A76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'previous Southeast '!$D$13</c15:sqref>
                        </c15:formulaRef>
                      </c:ext>
                    </c:extLst>
                    <c:strCache>
                      <c:ptCount val="1"/>
                      <c:pt idx="0">
                        <c:v>Margin of Error (pp)</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'previous Southeast '!$A$14:$A$23</c15:sqref>
                        </c15:formulaRef>
                      </c:ext>
                    </c:extLst>
                    <c:strCache>
                      <c:ptCount val="10"/>
                      <c:pt idx="0">
                        <c:v>Arkansas</c:v>
                      </c:pt>
                      <c:pt idx="1">
                        <c:v>Kentucky</c:v>
                      </c:pt>
                      <c:pt idx="2">
                        <c:v>Louisiana</c:v>
                      </c:pt>
                      <c:pt idx="3">
                        <c:v>Mississippi</c:v>
                      </c:pt>
                      <c:pt idx="4">
                        <c:v>Georgia</c:v>
                      </c:pt>
                      <c:pt idx="5">
                        <c:v>South Carolina</c:v>
                      </c:pt>
                      <c:pt idx="6">
                        <c:v>Tennessee</c:v>
                      </c:pt>
                      <c:pt idx="7">
                        <c:v>Florida</c:v>
                      </c:pt>
                      <c:pt idx="8">
                        <c:v>Alabama</c:v>
                      </c:pt>
                      <c:pt idx="9">
                        <c:v>North Carolina</c:v>
                      </c:pt>
                    </c:strCache>
                  </c:strRef>
                </c:cat>
                <c:val>
                  <c:numRef>
                    <c:extLst xmlns:c15="http://schemas.microsoft.com/office/drawing/2012/chart">
                      <c:ext xmlns:c15="http://schemas.microsoft.com/office/drawing/2012/chart" uri="{02D57815-91ED-43cb-92C2-25804820EDAC}">
                        <c15:formulaRef>
                          <c15:sqref>'previous Southeast '!$D$14:$D$23</c15:sqref>
                        </c15:formulaRef>
                      </c:ext>
                    </c:extLst>
                    <c:numCache>
                      <c:formatCode>General</c:formatCode>
                      <c:ptCount val="10"/>
                      <c:pt idx="0">
                        <c:v>1.67</c:v>
                      </c:pt>
                      <c:pt idx="1">
                        <c:v>2.8</c:v>
                      </c:pt>
                      <c:pt idx="2">
                        <c:v>2.29</c:v>
                      </c:pt>
                      <c:pt idx="3">
                        <c:v>1.62</c:v>
                      </c:pt>
                      <c:pt idx="4">
                        <c:v>1.95</c:v>
                      </c:pt>
                      <c:pt idx="5">
                        <c:v>1.6</c:v>
                      </c:pt>
                      <c:pt idx="6">
                        <c:v>1.72</c:v>
                      </c:pt>
                      <c:pt idx="7">
                        <c:v>1.28</c:v>
                      </c:pt>
                      <c:pt idx="8">
                        <c:v>2.23</c:v>
                      </c:pt>
                      <c:pt idx="9">
                        <c:v>1.66</c:v>
                      </c:pt>
                    </c:numCache>
                  </c:numRef>
                </c:val>
                <c:extLst xmlns:c15="http://schemas.microsoft.com/office/drawing/2012/chart">
                  <c:ext xmlns:c16="http://schemas.microsoft.com/office/drawing/2014/chart" uri="{C3380CC4-5D6E-409C-BE32-E72D297353CC}">
                    <c16:uniqueId val="{00000003-09BF-4483-A93B-67469213A76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'previous Southeast '!$E$13</c15:sqref>
                        </c15:formulaRef>
                      </c:ext>
                    </c:extLst>
                    <c:strCache>
                      <c:ptCount val="1"/>
                      <c:pt idx="0">
                        <c:v>Rank (High→Low)</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'previous Southeast '!$A$14:$A$23</c15:sqref>
                        </c15:formulaRef>
                      </c:ext>
                    </c:extLst>
                    <c:strCache>
                      <c:ptCount val="10"/>
                      <c:pt idx="0">
                        <c:v>Arkansas</c:v>
                      </c:pt>
                      <c:pt idx="1">
                        <c:v>Kentucky</c:v>
                      </c:pt>
                      <c:pt idx="2">
                        <c:v>Louisiana</c:v>
                      </c:pt>
                      <c:pt idx="3">
                        <c:v>Mississippi</c:v>
                      </c:pt>
                      <c:pt idx="4">
                        <c:v>Georgia</c:v>
                      </c:pt>
                      <c:pt idx="5">
                        <c:v>South Carolina</c:v>
                      </c:pt>
                      <c:pt idx="6">
                        <c:v>Tennessee</c:v>
                      </c:pt>
                      <c:pt idx="7">
                        <c:v>Florida</c:v>
                      </c:pt>
                      <c:pt idx="8">
                        <c:v>Alabama</c:v>
                      </c:pt>
                      <c:pt idx="9">
                        <c:v>North Carolina</c:v>
                      </c:pt>
                    </c:strCache>
                  </c:strRef>
                </c:cat>
                <c:val>
                  <c:numRef>
                    <c:extLst xmlns:c15="http://schemas.microsoft.com/office/drawing/2012/chart">
                      <c:ext xmlns:c15="http://schemas.microsoft.com/office/drawing/2012/chart" uri="{02D57815-91ED-43cb-92C2-25804820EDAC}">
                        <c15:formulaRef>
                          <c15:sqref>'previous Southeast '!$E$14:$E$23</c15:sqref>
                        </c15:formulaRef>
                      </c:ext>
                    </c:extLst>
                    <c:numCache>
                      <c:formatCode>General</c:formatCode>
                      <c:ptCount val="10"/>
                      <c:pt idx="0">
                        <c:v>1</c:v>
                      </c:pt>
                      <c:pt idx="1">
                        <c:v>2</c:v>
                      </c:pt>
                      <c:pt idx="2">
                        <c:v>3</c:v>
                      </c:pt>
                      <c:pt idx="3">
                        <c:v>4</c:v>
                      </c:pt>
                      <c:pt idx="4">
                        <c:v>5</c:v>
                      </c:pt>
                      <c:pt idx="5">
                        <c:v>6</c:v>
                      </c:pt>
                      <c:pt idx="6">
                        <c:v>7</c:v>
                      </c:pt>
                      <c:pt idx="7">
                        <c:v>7</c:v>
                      </c:pt>
                      <c:pt idx="8">
                        <c:v>9</c:v>
                      </c:pt>
                      <c:pt idx="9">
                        <c:v>10</c:v>
                      </c:pt>
                    </c:numCache>
                  </c:numRef>
                </c:val>
                <c:extLst xmlns:c15="http://schemas.microsoft.com/office/drawing/2012/chart">
                  <c:ext xmlns:c16="http://schemas.microsoft.com/office/drawing/2014/chart" uri="{C3380CC4-5D6E-409C-BE32-E72D297353CC}">
                    <c16:uniqueId val="{00000004-09BF-4483-A93B-67469213A768}"/>
                  </c:ext>
                </c:extLst>
              </c15:ser>
            </c15:filteredBarSeries>
          </c:ext>
        </c:extLst>
      </c:barChart>
      <c:lineChart>
        <c:grouping val="standard"/>
        <c:varyColors val="0"/>
        <c:ser>
          <c:idx val="4"/>
          <c:order val="4"/>
          <c:tx>
            <c:strRef>
              <c:f>'previous Southeast '!$F$13</c:f>
              <c:strCache>
                <c:ptCount val="1"/>
                <c:pt idx="0">
                  <c:v>US Average %</c:v>
                </c:pt>
              </c:strCache>
            </c:strRef>
          </c:tx>
          <c:spPr>
            <a:ln w="28575" cap="rnd">
              <a:solidFill>
                <a:schemeClr val="accent5"/>
              </a:solidFill>
              <a:round/>
            </a:ln>
            <a:effectLst/>
          </c:spPr>
          <c:marker>
            <c:symbol val="none"/>
          </c:marker>
          <c:cat>
            <c:strRef>
              <c:f>'previous Southeast '!$A$14:$A$23</c:f>
              <c:strCache>
                <c:ptCount val="10"/>
                <c:pt idx="0">
                  <c:v>Arkansas</c:v>
                </c:pt>
                <c:pt idx="1">
                  <c:v>Kentucky</c:v>
                </c:pt>
                <c:pt idx="2">
                  <c:v>Louisiana</c:v>
                </c:pt>
                <c:pt idx="3">
                  <c:v>Mississippi</c:v>
                </c:pt>
                <c:pt idx="4">
                  <c:v>Georgia</c:v>
                </c:pt>
                <c:pt idx="5">
                  <c:v>South Carolina</c:v>
                </c:pt>
                <c:pt idx="6">
                  <c:v>Tennessee</c:v>
                </c:pt>
                <c:pt idx="7">
                  <c:v>Florida</c:v>
                </c:pt>
                <c:pt idx="8">
                  <c:v>Alabama</c:v>
                </c:pt>
                <c:pt idx="9">
                  <c:v>North Carolina</c:v>
                </c:pt>
              </c:strCache>
            </c:strRef>
          </c:cat>
          <c:val>
            <c:numRef>
              <c:f>'previous Southeast '!$F$14:$F$23</c:f>
              <c:numCache>
                <c:formatCode>General</c:formatCode>
                <c:ptCount val="10"/>
                <c:pt idx="0">
                  <c:v>12.9</c:v>
                </c:pt>
                <c:pt idx="1">
                  <c:v>12.9</c:v>
                </c:pt>
                <c:pt idx="2">
                  <c:v>12.9</c:v>
                </c:pt>
                <c:pt idx="3">
                  <c:v>12.9</c:v>
                </c:pt>
                <c:pt idx="4">
                  <c:v>12.9</c:v>
                </c:pt>
                <c:pt idx="5">
                  <c:v>12.9</c:v>
                </c:pt>
                <c:pt idx="6">
                  <c:v>12.9</c:v>
                </c:pt>
                <c:pt idx="7">
                  <c:v>12.9</c:v>
                </c:pt>
                <c:pt idx="8">
                  <c:v>12.9</c:v>
                </c:pt>
                <c:pt idx="9">
                  <c:v>12.9</c:v>
                </c:pt>
              </c:numCache>
            </c:numRef>
          </c:val>
          <c:smooth val="0"/>
          <c:extLst>
            <c:ext xmlns:c16="http://schemas.microsoft.com/office/drawing/2014/chart" uri="{C3380CC4-5D6E-409C-BE32-E72D297353CC}">
              <c16:uniqueId val="{00000001-09BF-4483-A93B-67469213A768}"/>
            </c:ext>
          </c:extLst>
        </c:ser>
        <c:dLbls>
          <c:showLegendKey val="0"/>
          <c:showVal val="0"/>
          <c:showCatName val="0"/>
          <c:showSerName val="0"/>
          <c:showPercent val="0"/>
          <c:showBubbleSize val="0"/>
        </c:dLbls>
        <c:marker val="1"/>
        <c:smooth val="0"/>
        <c:axId val="1339181055"/>
        <c:axId val="24511919"/>
      </c:lineChart>
      <c:catAx>
        <c:axId val="133918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1919"/>
        <c:crosses val="autoZero"/>
        <c:auto val="1"/>
        <c:lblAlgn val="ctr"/>
        <c:lblOffset val="100"/>
        <c:noMultiLvlLbl val="0"/>
      </c:catAx>
      <c:valAx>
        <c:axId val="245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8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5.xm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jpeg"/><Relationship Id="rId7" Type="http://schemas.openxmlformats.org/officeDocument/2006/relationships/image" Target="../media/image12.png"/><Relationship Id="rId2" Type="http://schemas.openxmlformats.org/officeDocument/2006/relationships/image" Target="../media/image7.jpeg"/><Relationship Id="rId1" Type="http://schemas.openxmlformats.org/officeDocument/2006/relationships/chart" Target="../charts/chart6.xml"/><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jpeg"/><Relationship Id="rId9"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142874</xdr:colOff>
      <xdr:row>0</xdr:row>
      <xdr:rowOff>185737</xdr:rowOff>
    </xdr:from>
    <xdr:to>
      <xdr:col>9</xdr:col>
      <xdr:colOff>333375</xdr:colOff>
      <xdr:row>16</xdr:row>
      <xdr:rowOff>133350</xdr:rowOff>
    </xdr:to>
    <xdr:graphicFrame macro="">
      <xdr:nvGraphicFramePr>
        <xdr:cNvPr id="6" name="Chart 5">
          <a:extLst>
            <a:ext uri="{FF2B5EF4-FFF2-40B4-BE49-F238E27FC236}">
              <a16:creationId xmlns:a16="http://schemas.microsoft.com/office/drawing/2014/main" id="{23126EB1-194F-9AFE-B838-C729FB8F1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142874</xdr:colOff>
      <xdr:row>18</xdr:row>
      <xdr:rowOff>14287</xdr:rowOff>
    </xdr:from>
    <xdr:to>
      <xdr:col>9</xdr:col>
      <xdr:colOff>333375</xdr:colOff>
      <xdr:row>32</xdr:row>
      <xdr:rowOff>90487</xdr:rowOff>
    </xdr:to>
    <xdr:graphicFrame macro="">
      <xdr:nvGraphicFramePr>
        <xdr:cNvPr id="7" name="Chart 6">
          <a:extLst>
            <a:ext uri="{FF2B5EF4-FFF2-40B4-BE49-F238E27FC236}">
              <a16:creationId xmlns:a16="http://schemas.microsoft.com/office/drawing/2014/main" id="{9C19159F-1935-82CB-6679-4122A84D9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176211</xdr:colOff>
      <xdr:row>33</xdr:row>
      <xdr:rowOff>185737</xdr:rowOff>
    </xdr:from>
    <xdr:to>
      <xdr:col>9</xdr:col>
      <xdr:colOff>352424</xdr:colOff>
      <xdr:row>48</xdr:row>
      <xdr:rowOff>71437</xdr:rowOff>
    </xdr:to>
    <xdr:graphicFrame macro="">
      <xdr:nvGraphicFramePr>
        <xdr:cNvPr id="8" name="Chart 7">
          <a:extLst>
            <a:ext uri="{FF2B5EF4-FFF2-40B4-BE49-F238E27FC236}">
              <a16:creationId xmlns:a16="http://schemas.microsoft.com/office/drawing/2014/main" id="{E07411D4-3220-ACE2-B9A8-68491FEC2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185737</xdr:colOff>
      <xdr:row>50</xdr:row>
      <xdr:rowOff>42862</xdr:rowOff>
    </xdr:from>
    <xdr:to>
      <xdr:col>9</xdr:col>
      <xdr:colOff>333375</xdr:colOff>
      <xdr:row>64</xdr:row>
      <xdr:rowOff>119062</xdr:rowOff>
    </xdr:to>
    <xdr:graphicFrame macro="">
      <xdr:nvGraphicFramePr>
        <xdr:cNvPr id="9" name="Chart 8">
          <a:extLst>
            <a:ext uri="{FF2B5EF4-FFF2-40B4-BE49-F238E27FC236}">
              <a16:creationId xmlns:a16="http://schemas.microsoft.com/office/drawing/2014/main" id="{B7A44312-FF66-2C86-B9FA-D921AF25B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47624</xdr:colOff>
      <xdr:row>2</xdr:row>
      <xdr:rowOff>155575</xdr:rowOff>
    </xdr:from>
    <xdr:to>
      <xdr:col>37</xdr:col>
      <xdr:colOff>344941</xdr:colOff>
      <xdr:row>35</xdr:row>
      <xdr:rowOff>163286</xdr:rowOff>
    </xdr:to>
    <xdr:pic>
      <xdr:nvPicPr>
        <xdr:cNvPr id="3" name="Picture 2">
          <a:extLst>
            <a:ext uri="{FF2B5EF4-FFF2-40B4-BE49-F238E27FC236}">
              <a16:creationId xmlns:a16="http://schemas.microsoft.com/office/drawing/2014/main" id="{A68CF197-30B4-643E-5021-A55D856B6742}"/>
            </a:ext>
          </a:extLst>
        </xdr:cNvPr>
        <xdr:cNvPicPr>
          <a:picLocks noChangeAspect="1"/>
        </xdr:cNvPicPr>
      </xdr:nvPicPr>
      <xdr:blipFill>
        <a:blip xmlns:r="http://schemas.openxmlformats.org/officeDocument/2006/relationships" r:embed="rId1"/>
        <a:stretch>
          <a:fillRect/>
        </a:stretch>
      </xdr:blipFill>
      <xdr:spPr>
        <a:xfrm>
          <a:off x="14563724" y="536575"/>
          <a:ext cx="9441317" cy="6294211"/>
        </a:xfrm>
        <a:prstGeom prst="rect">
          <a:avLst/>
        </a:prstGeom>
      </xdr:spPr>
    </xdr:pic>
    <xdr:clientData/>
  </xdr:twoCellAnchor>
  <xdr:twoCellAnchor editAs="oneCell">
    <xdr:from>
      <xdr:col>5</xdr:col>
      <xdr:colOff>504825</xdr:colOff>
      <xdr:row>2</xdr:row>
      <xdr:rowOff>104776</xdr:rowOff>
    </xdr:from>
    <xdr:to>
      <xdr:col>18</xdr:col>
      <xdr:colOff>190500</xdr:colOff>
      <xdr:row>23</xdr:row>
      <xdr:rowOff>161926</xdr:rowOff>
    </xdr:to>
    <xdr:pic>
      <xdr:nvPicPr>
        <xdr:cNvPr id="4" name="Picture 3">
          <a:extLst>
            <a:ext uri="{FF2B5EF4-FFF2-40B4-BE49-F238E27FC236}">
              <a16:creationId xmlns:a16="http://schemas.microsoft.com/office/drawing/2014/main" id="{E80887F7-14E7-FE45-AAAE-537B586BF3F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89" r="5379" b="40336"/>
        <a:stretch>
          <a:fillRect/>
        </a:stretch>
      </xdr:blipFill>
      <xdr:spPr>
        <a:xfrm>
          <a:off x="4657725" y="485776"/>
          <a:ext cx="7610475" cy="4057650"/>
        </a:xfrm>
        <a:prstGeom prst="rect">
          <a:avLst/>
        </a:prstGeom>
      </xdr:spPr>
    </xdr:pic>
    <xdr:clientData/>
  </xdr:twoCellAnchor>
  <xdr:twoCellAnchor editAs="oneCell">
    <xdr:from>
      <xdr:col>16</xdr:col>
      <xdr:colOff>57150</xdr:colOff>
      <xdr:row>15</xdr:row>
      <xdr:rowOff>123825</xdr:rowOff>
    </xdr:from>
    <xdr:to>
      <xdr:col>17</xdr:col>
      <xdr:colOff>333499</xdr:colOff>
      <xdr:row>21</xdr:row>
      <xdr:rowOff>28721</xdr:rowOff>
    </xdr:to>
    <xdr:pic>
      <xdr:nvPicPr>
        <xdr:cNvPr id="5" name="Picture 4">
          <a:extLst>
            <a:ext uri="{FF2B5EF4-FFF2-40B4-BE49-F238E27FC236}">
              <a16:creationId xmlns:a16="http://schemas.microsoft.com/office/drawing/2014/main" id="{2EE9CE97-CFAF-1777-3CAE-4F43AF386482}"/>
            </a:ext>
          </a:extLst>
        </xdr:cNvPr>
        <xdr:cNvPicPr>
          <a:picLocks noChangeAspect="1"/>
        </xdr:cNvPicPr>
      </xdr:nvPicPr>
      <xdr:blipFill>
        <a:blip xmlns:r="http://schemas.openxmlformats.org/officeDocument/2006/relationships" r:embed="rId3"/>
        <a:stretch>
          <a:fillRect/>
        </a:stretch>
      </xdr:blipFill>
      <xdr:spPr>
        <a:xfrm>
          <a:off x="10915650" y="2981325"/>
          <a:ext cx="885949" cy="10478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7</xdr:row>
      <xdr:rowOff>97806</xdr:rowOff>
    </xdr:from>
    <xdr:to>
      <xdr:col>14</xdr:col>
      <xdr:colOff>161925</xdr:colOff>
      <xdr:row>33</xdr:row>
      <xdr:rowOff>123825</xdr:rowOff>
    </xdr:to>
    <xdr:pic>
      <xdr:nvPicPr>
        <xdr:cNvPr id="9" name="Picture 8">
          <a:extLst>
            <a:ext uri="{FF2B5EF4-FFF2-40B4-BE49-F238E27FC236}">
              <a16:creationId xmlns:a16="http://schemas.microsoft.com/office/drawing/2014/main" id="{528F770B-15A5-E6CA-063B-34B88109DB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125" t="24643" r="3088" b="17411"/>
        <a:stretch>
          <a:fillRect/>
        </a:stretch>
      </xdr:blipFill>
      <xdr:spPr>
        <a:xfrm>
          <a:off x="4343400" y="1431306"/>
          <a:ext cx="8934450" cy="49790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542925</xdr:colOff>
      <xdr:row>27</xdr:row>
      <xdr:rowOff>123825</xdr:rowOff>
    </xdr:from>
    <xdr:to>
      <xdr:col>24</xdr:col>
      <xdr:colOff>542925</xdr:colOff>
      <xdr:row>46</xdr:row>
      <xdr:rowOff>47625</xdr:rowOff>
    </xdr:to>
    <xdr:pic>
      <xdr:nvPicPr>
        <xdr:cNvPr id="4" name="Picture 3" descr="Southeast food insecurity map">
          <a:extLst>
            <a:ext uri="{FF2B5EF4-FFF2-40B4-BE49-F238E27FC236}">
              <a16:creationId xmlns:a16="http://schemas.microsoft.com/office/drawing/2014/main" id="{1CDCB233-E5CC-E8C4-377C-1FD5AD29E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0" y="5267325"/>
          <a:ext cx="548640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35</xdr:row>
      <xdr:rowOff>0</xdr:rowOff>
    </xdr:from>
    <xdr:to>
      <xdr:col>18</xdr:col>
      <xdr:colOff>304800</xdr:colOff>
      <xdr:row>36</xdr:row>
      <xdr:rowOff>114300</xdr:rowOff>
    </xdr:to>
    <xdr:sp macro="" textlink="">
      <xdr:nvSpPr>
        <xdr:cNvPr id="4097" name="AutoShape 1" descr=", AI generated">
          <a:extLst>
            <a:ext uri="{FF2B5EF4-FFF2-40B4-BE49-F238E27FC236}">
              <a16:creationId xmlns:a16="http://schemas.microsoft.com/office/drawing/2014/main" id="{A1C4CE99-F025-F3D9-AEAB-3B8A38E798D8}"/>
            </a:ext>
          </a:extLst>
        </xdr:cNvPr>
        <xdr:cNvSpPr>
          <a:spLocks noChangeAspect="1" noChangeArrowheads="1"/>
        </xdr:cNvSpPr>
      </xdr:nvSpPr>
      <xdr:spPr bwMode="auto">
        <a:xfrm>
          <a:off x="16068675" y="678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35</xdr:row>
      <xdr:rowOff>0</xdr:rowOff>
    </xdr:from>
    <xdr:to>
      <xdr:col>18</xdr:col>
      <xdr:colOff>304800</xdr:colOff>
      <xdr:row>36</xdr:row>
      <xdr:rowOff>114300</xdr:rowOff>
    </xdr:to>
    <xdr:sp macro="" textlink="">
      <xdr:nvSpPr>
        <xdr:cNvPr id="4098" name="AutoShape 2">
          <a:extLst>
            <a:ext uri="{FF2B5EF4-FFF2-40B4-BE49-F238E27FC236}">
              <a16:creationId xmlns:a16="http://schemas.microsoft.com/office/drawing/2014/main" id="{2E0DB6BD-4DB5-1340-9C68-3E542C50D257}"/>
            </a:ext>
          </a:extLst>
        </xdr:cNvPr>
        <xdr:cNvSpPr>
          <a:spLocks noChangeAspect="1" noChangeArrowheads="1"/>
        </xdr:cNvSpPr>
      </xdr:nvSpPr>
      <xdr:spPr bwMode="auto">
        <a:xfrm>
          <a:off x="16068675" y="678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1171574</xdr:colOff>
      <xdr:row>8</xdr:row>
      <xdr:rowOff>133350</xdr:rowOff>
    </xdr:from>
    <xdr:to>
      <xdr:col>13</xdr:col>
      <xdr:colOff>400050</xdr:colOff>
      <xdr:row>27</xdr:row>
      <xdr:rowOff>47625</xdr:rowOff>
    </xdr:to>
    <xdr:graphicFrame macro="">
      <xdr:nvGraphicFramePr>
        <xdr:cNvPr id="5" name="Chart 4">
          <a:extLst>
            <a:ext uri="{FF2B5EF4-FFF2-40B4-BE49-F238E27FC236}">
              <a16:creationId xmlns:a16="http://schemas.microsoft.com/office/drawing/2014/main" id="{19D75F46-DBB4-2A8E-886C-F03CF5EBD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1181100</xdr:colOff>
      <xdr:row>29</xdr:row>
      <xdr:rowOff>180975</xdr:rowOff>
    </xdr:from>
    <xdr:to>
      <xdr:col>14</xdr:col>
      <xdr:colOff>74507</xdr:colOff>
      <xdr:row>48</xdr:row>
      <xdr:rowOff>1</xdr:rowOff>
    </xdr:to>
    <xdr:pic>
      <xdr:nvPicPr>
        <xdr:cNvPr id="7" name="Picture 6">
          <a:extLst>
            <a:ext uri="{FF2B5EF4-FFF2-40B4-BE49-F238E27FC236}">
              <a16:creationId xmlns:a16="http://schemas.microsoft.com/office/drawing/2014/main" id="{D3E5555A-796B-460B-3CC2-72015364D65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5686" t="38125" r="6938" b="15179"/>
        <a:stretch>
          <a:fillRect/>
        </a:stretch>
      </xdr:blipFill>
      <xdr:spPr>
        <a:xfrm>
          <a:off x="6648450" y="5705475"/>
          <a:ext cx="7323032" cy="35528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10</xdr:row>
      <xdr:rowOff>180975</xdr:rowOff>
    </xdr:from>
    <xdr:to>
      <xdr:col>20</xdr:col>
      <xdr:colOff>0</xdr:colOff>
      <xdr:row>30</xdr:row>
      <xdr:rowOff>28575</xdr:rowOff>
    </xdr:to>
    <xdr:graphicFrame macro="">
      <xdr:nvGraphicFramePr>
        <xdr:cNvPr id="2" name="Chart 1">
          <a:extLst>
            <a:ext uri="{FF2B5EF4-FFF2-40B4-BE49-F238E27FC236}">
              <a16:creationId xmlns:a16="http://schemas.microsoft.com/office/drawing/2014/main" id="{ED4E479F-262A-B62B-C596-1F25FE7C8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561975</xdr:colOff>
      <xdr:row>32</xdr:row>
      <xdr:rowOff>85725</xdr:rowOff>
    </xdr:from>
    <xdr:to>
      <xdr:col>23</xdr:col>
      <xdr:colOff>561975</xdr:colOff>
      <xdr:row>61</xdr:row>
      <xdr:rowOff>47625</xdr:rowOff>
    </xdr:to>
    <xdr:pic>
      <xdr:nvPicPr>
        <xdr:cNvPr id="3" name="Picture 2" descr="Alabama county food insecurity map">
          <a:extLst>
            <a:ext uri="{FF2B5EF4-FFF2-40B4-BE49-F238E27FC236}">
              <a16:creationId xmlns:a16="http://schemas.microsoft.com/office/drawing/2014/main" id="{E2FCF201-9209-78B9-640F-31FEB7B9D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59050" y="6181725"/>
          <a:ext cx="3657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552450</xdr:colOff>
      <xdr:row>62</xdr:row>
      <xdr:rowOff>114300</xdr:rowOff>
    </xdr:from>
    <xdr:to>
      <xdr:col>23</xdr:col>
      <xdr:colOff>552450</xdr:colOff>
      <xdr:row>91</xdr:row>
      <xdr:rowOff>76200</xdr:rowOff>
    </xdr:to>
    <xdr:pic>
      <xdr:nvPicPr>
        <xdr:cNvPr id="4" name="Picture 3" descr="Labeled Alabama food insecurity map">
          <a:extLst>
            <a:ext uri="{FF2B5EF4-FFF2-40B4-BE49-F238E27FC236}">
              <a16:creationId xmlns:a16="http://schemas.microsoft.com/office/drawing/2014/main" id="{83D017BE-18A6-3734-2E87-3793A2E5C1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249525" y="11925300"/>
          <a:ext cx="3657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390525</xdr:colOff>
      <xdr:row>90</xdr:row>
      <xdr:rowOff>104775</xdr:rowOff>
    </xdr:from>
    <xdr:to>
      <xdr:col>23</xdr:col>
      <xdr:colOff>390525</xdr:colOff>
      <xdr:row>119</xdr:row>
      <xdr:rowOff>66675</xdr:rowOff>
    </xdr:to>
    <xdr:pic>
      <xdr:nvPicPr>
        <xdr:cNvPr id="5" name="Picture 4" descr="Alabama food insecurity regions">
          <a:extLst>
            <a:ext uri="{FF2B5EF4-FFF2-40B4-BE49-F238E27FC236}">
              <a16:creationId xmlns:a16="http://schemas.microsoft.com/office/drawing/2014/main" id="{3BCAAA87-5316-C517-86FD-21898237375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087600" y="17249775"/>
          <a:ext cx="3657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32</xdr:row>
      <xdr:rowOff>0</xdr:rowOff>
    </xdr:from>
    <xdr:to>
      <xdr:col>16</xdr:col>
      <xdr:colOff>304800</xdr:colOff>
      <xdr:row>33</xdr:row>
      <xdr:rowOff>114300</xdr:rowOff>
    </xdr:to>
    <xdr:sp macro="" textlink="">
      <xdr:nvSpPr>
        <xdr:cNvPr id="5121" name="AutoShape 1" descr=", AI generated">
          <a:extLst>
            <a:ext uri="{FF2B5EF4-FFF2-40B4-BE49-F238E27FC236}">
              <a16:creationId xmlns:a16="http://schemas.microsoft.com/office/drawing/2014/main" id="{EF056D67-4625-1C3E-93CE-A8E71C9D9A3C}"/>
            </a:ext>
          </a:extLst>
        </xdr:cNvPr>
        <xdr:cNvSpPr>
          <a:spLocks noChangeAspect="1" noChangeArrowheads="1"/>
        </xdr:cNvSpPr>
      </xdr:nvSpPr>
      <xdr:spPr bwMode="auto">
        <a:xfrm>
          <a:off x="14087475" y="6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257175</xdr:colOff>
      <xdr:row>33</xdr:row>
      <xdr:rowOff>76200</xdr:rowOff>
    </xdr:from>
    <xdr:to>
      <xdr:col>15</xdr:col>
      <xdr:colOff>314325</xdr:colOff>
      <xdr:row>61</xdr:row>
      <xdr:rowOff>183791</xdr:rowOff>
    </xdr:to>
    <xdr:pic>
      <xdr:nvPicPr>
        <xdr:cNvPr id="7" name="Picture 6">
          <a:extLst>
            <a:ext uri="{FF2B5EF4-FFF2-40B4-BE49-F238E27FC236}">
              <a16:creationId xmlns:a16="http://schemas.microsoft.com/office/drawing/2014/main" id="{AFC5F518-4647-5320-3DCE-160F7F4E496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6548" t="3692" r="27864" b="111"/>
        <a:stretch>
          <a:fillRect/>
        </a:stretch>
      </xdr:blipFill>
      <xdr:spPr>
        <a:xfrm>
          <a:off x="10077450" y="6362700"/>
          <a:ext cx="3714750" cy="5441591"/>
        </a:xfrm>
        <a:prstGeom prst="rect">
          <a:avLst/>
        </a:prstGeom>
      </xdr:spPr>
    </xdr:pic>
    <xdr:clientData/>
  </xdr:twoCellAnchor>
  <xdr:twoCellAnchor editAs="oneCell">
    <xdr:from>
      <xdr:col>13</xdr:col>
      <xdr:colOff>333375</xdr:colOff>
      <xdr:row>56</xdr:row>
      <xdr:rowOff>38100</xdr:rowOff>
    </xdr:from>
    <xdr:to>
      <xdr:col>14</xdr:col>
      <xdr:colOff>543039</xdr:colOff>
      <xdr:row>61</xdr:row>
      <xdr:rowOff>85865</xdr:rowOff>
    </xdr:to>
    <xdr:pic>
      <xdr:nvPicPr>
        <xdr:cNvPr id="8" name="Picture 7">
          <a:extLst>
            <a:ext uri="{FF2B5EF4-FFF2-40B4-BE49-F238E27FC236}">
              <a16:creationId xmlns:a16="http://schemas.microsoft.com/office/drawing/2014/main" id="{B68CF6F5-046D-FB18-4D4D-73FECD5C0DD3}"/>
            </a:ext>
          </a:extLst>
        </xdr:cNvPr>
        <xdr:cNvPicPr>
          <a:picLocks noChangeAspect="1"/>
        </xdr:cNvPicPr>
      </xdr:nvPicPr>
      <xdr:blipFill>
        <a:blip xmlns:r="http://schemas.openxmlformats.org/officeDocument/2006/relationships" r:embed="rId6"/>
        <a:stretch>
          <a:fillRect/>
        </a:stretch>
      </xdr:blipFill>
      <xdr:spPr>
        <a:xfrm>
          <a:off x="12592050" y="10706100"/>
          <a:ext cx="819264" cy="1000265"/>
        </a:xfrm>
        <a:prstGeom prst="rect">
          <a:avLst/>
        </a:prstGeom>
      </xdr:spPr>
    </xdr:pic>
    <xdr:clientData/>
  </xdr:twoCellAnchor>
  <xdr:twoCellAnchor editAs="oneCell">
    <xdr:from>
      <xdr:col>2</xdr:col>
      <xdr:colOff>1152525</xdr:colOff>
      <xdr:row>85</xdr:row>
      <xdr:rowOff>28574</xdr:rowOff>
    </xdr:from>
    <xdr:to>
      <xdr:col>5</xdr:col>
      <xdr:colOff>257175</xdr:colOff>
      <xdr:row>115</xdr:row>
      <xdr:rowOff>55273</xdr:rowOff>
    </xdr:to>
    <xdr:pic>
      <xdr:nvPicPr>
        <xdr:cNvPr id="10" name="Picture 9">
          <a:extLst>
            <a:ext uri="{FF2B5EF4-FFF2-40B4-BE49-F238E27FC236}">
              <a16:creationId xmlns:a16="http://schemas.microsoft.com/office/drawing/2014/main" id="{093FC682-50A2-E2CC-A93B-9F4186974AEE}"/>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6065" r="27409"/>
        <a:stretch>
          <a:fillRect/>
        </a:stretch>
      </xdr:blipFill>
      <xdr:spPr>
        <a:xfrm>
          <a:off x="3190875" y="16221074"/>
          <a:ext cx="3848100" cy="5741699"/>
        </a:xfrm>
        <a:prstGeom prst="rect">
          <a:avLst/>
        </a:prstGeom>
      </xdr:spPr>
    </xdr:pic>
    <xdr:clientData/>
  </xdr:twoCellAnchor>
  <xdr:twoCellAnchor editAs="oneCell">
    <xdr:from>
      <xdr:col>3</xdr:col>
      <xdr:colOff>1771650</xdr:colOff>
      <xdr:row>109</xdr:row>
      <xdr:rowOff>85725</xdr:rowOff>
    </xdr:from>
    <xdr:to>
      <xdr:col>4</xdr:col>
      <xdr:colOff>895479</xdr:colOff>
      <xdr:row>113</xdr:row>
      <xdr:rowOff>66779</xdr:rowOff>
    </xdr:to>
    <xdr:pic>
      <xdr:nvPicPr>
        <xdr:cNvPr id="11" name="Picture 10">
          <a:extLst>
            <a:ext uri="{FF2B5EF4-FFF2-40B4-BE49-F238E27FC236}">
              <a16:creationId xmlns:a16="http://schemas.microsoft.com/office/drawing/2014/main" id="{4A670AD5-1163-E926-C24C-FD098FB3BCE9}"/>
            </a:ext>
          </a:extLst>
        </xdr:cNvPr>
        <xdr:cNvPicPr>
          <a:picLocks noChangeAspect="1"/>
        </xdr:cNvPicPr>
      </xdr:nvPicPr>
      <xdr:blipFill>
        <a:blip xmlns:r="http://schemas.openxmlformats.org/officeDocument/2006/relationships" r:embed="rId8"/>
        <a:stretch>
          <a:fillRect/>
        </a:stretch>
      </xdr:blipFill>
      <xdr:spPr>
        <a:xfrm>
          <a:off x="5267325" y="20850225"/>
          <a:ext cx="924054" cy="743054"/>
        </a:xfrm>
        <a:prstGeom prst="rect">
          <a:avLst/>
        </a:prstGeom>
      </xdr:spPr>
    </xdr:pic>
    <xdr:clientData/>
  </xdr:twoCellAnchor>
  <xdr:twoCellAnchor editAs="oneCell">
    <xdr:from>
      <xdr:col>8</xdr:col>
      <xdr:colOff>628650</xdr:colOff>
      <xdr:row>65</xdr:row>
      <xdr:rowOff>95250</xdr:rowOff>
    </xdr:from>
    <xdr:to>
      <xdr:col>15</xdr:col>
      <xdr:colOff>238714</xdr:colOff>
      <xdr:row>96</xdr:row>
      <xdr:rowOff>143706</xdr:rowOff>
    </xdr:to>
    <xdr:pic>
      <xdr:nvPicPr>
        <xdr:cNvPr id="6" name="Picture 5">
          <a:extLst>
            <a:ext uri="{FF2B5EF4-FFF2-40B4-BE49-F238E27FC236}">
              <a16:creationId xmlns:a16="http://schemas.microsoft.com/office/drawing/2014/main" id="{4CD4596E-8F4E-EEB0-A893-61EFE60D17AE}"/>
            </a:ext>
          </a:extLst>
        </xdr:cNvPr>
        <xdr:cNvPicPr>
          <a:picLocks noChangeAspect="1"/>
        </xdr:cNvPicPr>
      </xdr:nvPicPr>
      <xdr:blipFill>
        <a:blip xmlns:r="http://schemas.openxmlformats.org/officeDocument/2006/relationships" r:embed="rId9"/>
        <a:stretch>
          <a:fillRect/>
        </a:stretch>
      </xdr:blipFill>
      <xdr:spPr>
        <a:xfrm>
          <a:off x="10467975" y="12477750"/>
          <a:ext cx="4220164" cy="5953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0</xdr:colOff>
      <xdr:row>14</xdr:row>
      <xdr:rowOff>0</xdr:rowOff>
    </xdr:from>
    <xdr:to>
      <xdr:col>15</xdr:col>
      <xdr:colOff>2352675</xdr:colOff>
      <xdr:row>41</xdr:row>
      <xdr:rowOff>114300</xdr:rowOff>
    </xdr:to>
    <xdr:pic>
      <xdr:nvPicPr>
        <xdr:cNvPr id="2" name="Picture 1" descr="Custom Alabama food insecurity regions with county labels">
          <a:extLst>
            <a:ext uri="{FF2B5EF4-FFF2-40B4-BE49-F238E27FC236}">
              <a16:creationId xmlns:a16="http://schemas.microsoft.com/office/drawing/2014/main" id="{2AFE126D-E00D-96FD-E799-BDAC1C71A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2895600"/>
          <a:ext cx="3657600" cy="548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276225</xdr:colOff>
      <xdr:row>3</xdr:row>
      <xdr:rowOff>176211</xdr:rowOff>
    </xdr:from>
    <xdr:to>
      <xdr:col>23</xdr:col>
      <xdr:colOff>161925</xdr:colOff>
      <xdr:row>29</xdr:row>
      <xdr:rowOff>28574</xdr:rowOff>
    </xdr:to>
    <xdr:graphicFrame macro="">
      <xdr:nvGraphicFramePr>
        <xdr:cNvPr id="2" name="Chart 1">
          <a:extLst>
            <a:ext uri="{FF2B5EF4-FFF2-40B4-BE49-F238E27FC236}">
              <a16:creationId xmlns:a16="http://schemas.microsoft.com/office/drawing/2014/main" id="{6FF0CF00-2D56-4F2C-A988-891A2D1CC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2</xdr:col>
      <xdr:colOff>1590675</xdr:colOff>
      <xdr:row>32</xdr:row>
      <xdr:rowOff>38100</xdr:rowOff>
    </xdr:to>
    <xdr:pic>
      <xdr:nvPicPr>
        <xdr:cNvPr id="2" name="Picture 1" descr="US regions food insecurity map">
          <a:extLst>
            <a:ext uri="{FF2B5EF4-FFF2-40B4-BE49-F238E27FC236}">
              <a16:creationId xmlns:a16="http://schemas.microsoft.com/office/drawing/2014/main" id="{419B34E0-CD8E-FA09-5683-8F35FEA66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 y="2476500"/>
          <a:ext cx="548640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8</xdr:row>
      <xdr:rowOff>9525</xdr:rowOff>
    </xdr:from>
    <xdr:to>
      <xdr:col>18</xdr:col>
      <xdr:colOff>0</xdr:colOff>
      <xdr:row>34</xdr:row>
      <xdr:rowOff>0</xdr:rowOff>
    </xdr:to>
    <xdr:graphicFrame macro="">
      <xdr:nvGraphicFramePr>
        <xdr:cNvPr id="2" name="Chart 1">
          <a:extLst>
            <a:ext uri="{FF2B5EF4-FFF2-40B4-BE49-F238E27FC236}">
              <a16:creationId xmlns:a16="http://schemas.microsoft.com/office/drawing/2014/main" id="{81FEE4BA-74EB-4D90-8CB2-D36BE32D2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228600</xdr:colOff>
      <xdr:row>37</xdr:row>
      <xdr:rowOff>85725</xdr:rowOff>
    </xdr:from>
    <xdr:to>
      <xdr:col>21</xdr:col>
      <xdr:colOff>228600</xdr:colOff>
      <xdr:row>56</xdr:row>
      <xdr:rowOff>123825</xdr:rowOff>
    </xdr:to>
    <xdr:pic>
      <xdr:nvPicPr>
        <xdr:cNvPr id="3" name="Picture 2" descr="Southeast food insecurity map">
          <a:extLst>
            <a:ext uri="{FF2B5EF4-FFF2-40B4-BE49-F238E27FC236}">
              <a16:creationId xmlns:a16="http://schemas.microsoft.com/office/drawing/2014/main" id="{4FB5BA54-3983-47B5-B817-5A8CE4083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9275" y="6486525"/>
          <a:ext cx="548640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36</xdr:row>
      <xdr:rowOff>0</xdr:rowOff>
    </xdr:from>
    <xdr:to>
      <xdr:col>17</xdr:col>
      <xdr:colOff>304800</xdr:colOff>
      <xdr:row>37</xdr:row>
      <xdr:rowOff>114300</xdr:rowOff>
    </xdr:to>
    <xdr:sp macro="" textlink="">
      <xdr:nvSpPr>
        <xdr:cNvPr id="4" name="AutoShape 1" descr=", AI generated">
          <a:extLst>
            <a:ext uri="{FF2B5EF4-FFF2-40B4-BE49-F238E27FC236}">
              <a16:creationId xmlns:a16="http://schemas.microsoft.com/office/drawing/2014/main" id="{11D91A05-C0BC-4E2B-93F2-50190E80E0E0}"/>
            </a:ext>
          </a:extLst>
        </xdr:cNvPr>
        <xdr:cNvSpPr>
          <a:spLocks noChangeAspect="1" noChangeArrowheads="1"/>
        </xdr:cNvSpPr>
      </xdr:nvSpPr>
      <xdr:spPr bwMode="auto">
        <a:xfrm>
          <a:off x="16068675" y="621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36</xdr:row>
      <xdr:rowOff>0</xdr:rowOff>
    </xdr:from>
    <xdr:to>
      <xdr:col>17</xdr:col>
      <xdr:colOff>304800</xdr:colOff>
      <xdr:row>37</xdr:row>
      <xdr:rowOff>114300</xdr:rowOff>
    </xdr:to>
    <xdr:sp macro="" textlink="">
      <xdr:nvSpPr>
        <xdr:cNvPr id="5" name="AutoShape 2">
          <a:extLst>
            <a:ext uri="{FF2B5EF4-FFF2-40B4-BE49-F238E27FC236}">
              <a16:creationId xmlns:a16="http://schemas.microsoft.com/office/drawing/2014/main" id="{13956E35-D26C-4B39-9E0F-3CE73A90F298}"/>
            </a:ext>
          </a:extLst>
        </xdr:cNvPr>
        <xdr:cNvSpPr>
          <a:spLocks noChangeAspect="1" noChangeArrowheads="1"/>
        </xdr:cNvSpPr>
      </xdr:nvSpPr>
      <xdr:spPr bwMode="auto">
        <a:xfrm>
          <a:off x="16068675" y="621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EA7BB696F645275/Documents/WomenInData%20Datathon/WomenInData%20Data%20Stats%20and%20Summary.xlsx" TargetMode="External"/><Relationship Id="rId1" Type="http://schemas.openxmlformats.org/officeDocument/2006/relationships/externalLinkPath" Target="WomenInData%20Data%20Stats%20and%20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sheetName val="US"/>
      <sheetName val="US Regions"/>
      <sheetName val="Southeast"/>
      <sheetName val="Structural Drivers of Southeast"/>
      <sheetName val="Alabama"/>
      <sheetName val="Alabama Regions"/>
    </sheetNames>
    <sheetDataSet>
      <sheetData sheetId="0">
        <row r="1">
          <cell r="B1" t="str">
            <v>Severe food insecurity</v>
          </cell>
          <cell r="C1" t="str">
            <v>Moderate food insecurity</v>
          </cell>
          <cell r="D1" t="str">
            <v>Undernourishment</v>
          </cell>
          <cell r="E1" t="str">
            <v>Prevalence of unaffordability</v>
          </cell>
        </row>
        <row r="2">
          <cell r="A2" t="str">
            <v>World</v>
          </cell>
          <cell r="B2">
            <v>9.8000000000000004E-2</v>
          </cell>
          <cell r="C2">
            <v>0.26800000000000002</v>
          </cell>
          <cell r="D2">
            <v>8.1000000000000003E-2</v>
          </cell>
          <cell r="E2">
            <v>0.32700000000000001</v>
          </cell>
        </row>
        <row r="3">
          <cell r="A3" t="str">
            <v>Africa</v>
          </cell>
          <cell r="B3">
            <v>0.21099999999999999</v>
          </cell>
          <cell r="C3">
            <v>0.57399999999999995</v>
          </cell>
          <cell r="D3">
            <v>0.20100000000000001</v>
          </cell>
          <cell r="E3">
            <v>0.66600000000000004</v>
          </cell>
        </row>
        <row r="4">
          <cell r="A4" t="str">
            <v>Asia</v>
          </cell>
          <cell r="B4">
            <v>8.5999999999999993E-2</v>
          </cell>
          <cell r="C4">
            <v>0.218</v>
          </cell>
          <cell r="D4">
            <v>6.5000000000000002E-2</v>
          </cell>
          <cell r="E4">
            <v>0.28899999999999998</v>
          </cell>
        </row>
        <row r="5">
          <cell r="A5" t="str">
            <v>Europe</v>
          </cell>
          <cell r="B5">
            <v>1.9E-2</v>
          </cell>
          <cell r="C5">
            <v>7.3999999999999996E-2</v>
          </cell>
          <cell r="D5">
            <v>2.5000000000000001E-2</v>
          </cell>
          <cell r="E5">
            <v>8.2000000000000003E-2</v>
          </cell>
        </row>
        <row r="6">
          <cell r="A6" t="str">
            <v>Latin America and the Caribbean</v>
          </cell>
          <cell r="B6">
            <v>6.7000000000000004E-2</v>
          </cell>
          <cell r="C6">
            <v>0.24199999999999999</v>
          </cell>
          <cell r="D6">
            <v>5.0999999999999997E-2</v>
          </cell>
          <cell r="E6">
            <v>0.25700000000000001</v>
          </cell>
        </row>
        <row r="7">
          <cell r="A7" t="str">
            <v>Oceania</v>
          </cell>
          <cell r="B7">
            <v>0.10299999999999999</v>
          </cell>
          <cell r="C7">
            <v>0.26700000000000002</v>
          </cell>
          <cell r="D7">
            <v>8.2000000000000003E-2</v>
          </cell>
          <cell r="E7">
            <v>0.05</v>
          </cell>
        </row>
        <row r="8">
          <cell r="A8" t="str">
            <v>United States of America</v>
          </cell>
          <cell r="B8">
            <v>1.0999999999999999E-2</v>
          </cell>
          <cell r="C8">
            <v>0.107</v>
          </cell>
          <cell r="D8">
            <v>2.5000000000000001E-2</v>
          </cell>
          <cell r="E8">
            <v>4.4999999999999998E-2</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BBFF-65C6-4A72-90B1-AE70BB63959C}">
  <dimension ref="A1:D57"/>
  <sheetViews>
    <sheetView topLeftCell="A4" workbookViewId="0">
      <selection activeCell="B19" sqref="B19"/>
    </sheetView>
  </sheetViews>
  <sheetFormatPr defaultRowHeight="15"/>
  <cols>
    <col min="1" max="1" width="27.5703125" bestFit="1" customWidth="1"/>
    <col min="2" max="2" width="21.7109375" bestFit="1" customWidth="1"/>
    <col min="3" max="3" width="6.85546875" bestFit="1" customWidth="1"/>
    <col min="4" max="4" width="8.42578125" bestFit="1" customWidth="1"/>
    <col min="5" max="5" width="34.5703125" bestFit="1" customWidth="1"/>
    <col min="6" max="6" width="9.28515625" bestFit="1" customWidth="1"/>
    <col min="7" max="7" width="26.42578125" bestFit="1" customWidth="1"/>
    <col min="14" max="14" width="34.5703125" bestFit="1" customWidth="1"/>
    <col min="15" max="15" width="21.7109375" bestFit="1" customWidth="1"/>
    <col min="16" max="16" width="24" bestFit="1" customWidth="1"/>
  </cols>
  <sheetData>
    <row r="1" spans="1:4">
      <c r="A1" t="s">
        <v>325</v>
      </c>
    </row>
    <row r="4" spans="1:4">
      <c r="A4" s="27" t="s">
        <v>70</v>
      </c>
      <c r="B4" s="27" t="s">
        <v>7</v>
      </c>
      <c r="C4" s="27" t="s">
        <v>326</v>
      </c>
      <c r="D4" s="28"/>
    </row>
    <row r="5" spans="1:4">
      <c r="A5" s="29" t="s">
        <v>1</v>
      </c>
      <c r="B5" s="30">
        <v>0.21099999999999999</v>
      </c>
      <c r="C5" s="30">
        <v>9.8000000000000004E-2</v>
      </c>
      <c r="D5" s="28"/>
    </row>
    <row r="6" spans="1:4">
      <c r="A6" s="29" t="s">
        <v>2</v>
      </c>
      <c r="B6" s="30">
        <v>8.5999999999999993E-2</v>
      </c>
      <c r="C6" s="30">
        <v>9.8000000000000004E-2</v>
      </c>
      <c r="D6" s="28"/>
    </row>
    <row r="7" spans="1:4">
      <c r="A7" s="29" t="s">
        <v>3</v>
      </c>
      <c r="B7" s="30">
        <v>1.9E-2</v>
      </c>
      <c r="C7" s="30">
        <v>9.8000000000000004E-2</v>
      </c>
      <c r="D7" s="28"/>
    </row>
    <row r="8" spans="1:4">
      <c r="A8" s="29" t="s">
        <v>4</v>
      </c>
      <c r="B8" s="30">
        <v>6.7000000000000004E-2</v>
      </c>
      <c r="C8" s="30">
        <v>9.8000000000000004E-2</v>
      </c>
      <c r="D8" s="28"/>
    </row>
    <row r="9" spans="1:4">
      <c r="A9" s="29" t="s">
        <v>5</v>
      </c>
      <c r="B9" s="30">
        <v>0.10299999999999999</v>
      </c>
      <c r="C9" s="30">
        <v>9.8000000000000004E-2</v>
      </c>
      <c r="D9" s="28"/>
    </row>
    <row r="10" spans="1:4">
      <c r="A10" s="29" t="s">
        <v>6</v>
      </c>
      <c r="B10" s="30">
        <v>1.0999999999999999E-2</v>
      </c>
      <c r="C10" s="30">
        <v>9.8000000000000004E-2</v>
      </c>
      <c r="D10" s="28"/>
    </row>
    <row r="19" spans="1:3">
      <c r="A19" s="27" t="s">
        <v>70</v>
      </c>
      <c r="B19" s="27" t="s">
        <v>8</v>
      </c>
      <c r="C19" s="27" t="s">
        <v>326</v>
      </c>
    </row>
    <row r="20" spans="1:3">
      <c r="A20" s="29" t="s">
        <v>1</v>
      </c>
      <c r="B20" s="30">
        <v>0.57399999999999995</v>
      </c>
      <c r="C20" s="30">
        <v>0.26800000000000002</v>
      </c>
    </row>
    <row r="21" spans="1:3">
      <c r="A21" s="29" t="s">
        <v>2</v>
      </c>
      <c r="B21" s="30">
        <v>0.218</v>
      </c>
      <c r="C21" s="30">
        <v>0.26800000000000002</v>
      </c>
    </row>
    <row r="22" spans="1:3">
      <c r="A22" s="29" t="s">
        <v>3</v>
      </c>
      <c r="B22" s="30">
        <v>7.3999999999999996E-2</v>
      </c>
      <c r="C22" s="30">
        <v>0.26800000000000002</v>
      </c>
    </row>
    <row r="23" spans="1:3">
      <c r="A23" s="29" t="s">
        <v>4</v>
      </c>
      <c r="B23" s="30">
        <v>0.24199999999999999</v>
      </c>
      <c r="C23" s="30">
        <v>0.26800000000000002</v>
      </c>
    </row>
    <row r="24" spans="1:3">
      <c r="A24" s="29" t="s">
        <v>5</v>
      </c>
      <c r="B24" s="30">
        <v>0.26700000000000002</v>
      </c>
      <c r="C24" s="30">
        <v>0.26800000000000002</v>
      </c>
    </row>
    <row r="25" spans="1:3">
      <c r="A25" s="29" t="s">
        <v>6</v>
      </c>
      <c r="B25" s="30">
        <v>0.107</v>
      </c>
      <c r="C25" s="30">
        <v>0.26800000000000002</v>
      </c>
    </row>
    <row r="35" spans="1:3">
      <c r="A35" s="27" t="s">
        <v>70</v>
      </c>
      <c r="B35" s="2" t="s">
        <v>9</v>
      </c>
      <c r="C35" s="27" t="s">
        <v>326</v>
      </c>
    </row>
    <row r="36" spans="1:3">
      <c r="A36" s="29" t="s">
        <v>1</v>
      </c>
      <c r="B36" s="30">
        <v>0.20100000000000001</v>
      </c>
      <c r="C36" s="30">
        <v>8.1000000000000003E-2</v>
      </c>
    </row>
    <row r="37" spans="1:3">
      <c r="A37" s="29" t="s">
        <v>2</v>
      </c>
      <c r="B37" s="30">
        <v>6.5000000000000002E-2</v>
      </c>
      <c r="C37" s="30">
        <v>8.1000000000000003E-2</v>
      </c>
    </row>
    <row r="38" spans="1:3">
      <c r="A38" s="29" t="s">
        <v>3</v>
      </c>
      <c r="B38" s="30">
        <v>2.5000000000000001E-2</v>
      </c>
      <c r="C38" s="30">
        <v>8.1000000000000003E-2</v>
      </c>
    </row>
    <row r="39" spans="1:3">
      <c r="A39" s="29" t="s">
        <v>4</v>
      </c>
      <c r="B39" s="30">
        <v>5.0999999999999997E-2</v>
      </c>
      <c r="C39" s="30">
        <v>8.1000000000000003E-2</v>
      </c>
    </row>
    <row r="40" spans="1:3">
      <c r="A40" s="29" t="s">
        <v>5</v>
      </c>
      <c r="B40" s="30">
        <v>8.2000000000000003E-2</v>
      </c>
      <c r="C40" s="30">
        <v>8.1000000000000003E-2</v>
      </c>
    </row>
    <row r="41" spans="1:3">
      <c r="A41" s="29" t="s">
        <v>6</v>
      </c>
      <c r="B41" s="30">
        <v>2.5000000000000001E-2</v>
      </c>
      <c r="C41" s="30">
        <v>8.1000000000000003E-2</v>
      </c>
    </row>
    <row r="51" spans="1:3">
      <c r="A51" s="27" t="s">
        <v>70</v>
      </c>
      <c r="B51" s="2" t="s">
        <v>10</v>
      </c>
      <c r="C51" s="27" t="s">
        <v>326</v>
      </c>
    </row>
    <row r="52" spans="1:3">
      <c r="A52" s="29" t="s">
        <v>1</v>
      </c>
      <c r="B52" s="30">
        <v>0.66600000000000004</v>
      </c>
      <c r="C52" s="30">
        <v>0.32700000000000001</v>
      </c>
    </row>
    <row r="53" spans="1:3">
      <c r="A53" s="29" t="s">
        <v>2</v>
      </c>
      <c r="B53" s="30">
        <v>0.28899999999999998</v>
      </c>
      <c r="C53" s="30">
        <v>0.32700000000000001</v>
      </c>
    </row>
    <row r="54" spans="1:3">
      <c r="A54" s="29" t="s">
        <v>3</v>
      </c>
      <c r="B54" s="30">
        <v>8.2000000000000003E-2</v>
      </c>
      <c r="C54" s="30">
        <v>0.32700000000000001</v>
      </c>
    </row>
    <row r="55" spans="1:3">
      <c r="A55" s="29" t="s">
        <v>4</v>
      </c>
      <c r="B55" s="30">
        <v>0.25700000000000001</v>
      </c>
      <c r="C55" s="30">
        <v>0.32700000000000001</v>
      </c>
    </row>
    <row r="56" spans="1:3">
      <c r="A56" s="29" t="s">
        <v>5</v>
      </c>
      <c r="B56" s="30">
        <v>0.05</v>
      </c>
      <c r="C56" s="30">
        <v>0.32700000000000001</v>
      </c>
    </row>
    <row r="57" spans="1:3">
      <c r="A57" s="29" t="s">
        <v>6</v>
      </c>
      <c r="B57" s="30">
        <v>4.4999999999999998E-2</v>
      </c>
      <c r="C57" s="30">
        <v>0.32700000000000001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668B-CA37-43E6-9C98-41781B993F2E}">
  <dimension ref="A1:G59"/>
  <sheetViews>
    <sheetView workbookViewId="0">
      <pane xSplit="1" ySplit="1" topLeftCell="B2" activePane="bottomRight" state="frozen"/>
      <selection pane="topRight" activeCell="B1" sqref="B1"/>
      <selection pane="bottomLeft" activeCell="A2" sqref="A2"/>
      <selection pane="bottomRight" activeCell="K26" sqref="K26"/>
    </sheetView>
  </sheetViews>
  <sheetFormatPr defaultRowHeight="15"/>
  <cols>
    <col min="1" max="1" width="9.140625" style="2"/>
    <col min="2" max="2" width="14.5703125" style="6" bestFit="1" customWidth="1"/>
    <col min="3" max="3" width="20.28515625" style="6" bestFit="1" customWidth="1"/>
  </cols>
  <sheetData>
    <row r="1" spans="1:3">
      <c r="B1" s="4" t="s">
        <v>11</v>
      </c>
      <c r="C1" s="4" t="s">
        <v>12</v>
      </c>
    </row>
    <row r="2" spans="1:3">
      <c r="A2" s="9" t="s">
        <v>13</v>
      </c>
      <c r="B2" s="7">
        <v>0.13</v>
      </c>
      <c r="C2" s="7">
        <v>6.5000000000000002E-2</v>
      </c>
    </row>
    <row r="3" spans="1:3">
      <c r="A3" s="9" t="s">
        <v>14</v>
      </c>
      <c r="B3" s="7">
        <v>0.121</v>
      </c>
      <c r="C3" s="7">
        <v>4.5999999999999999E-2</v>
      </c>
    </row>
    <row r="4" spans="1:3">
      <c r="A4" s="9" t="s">
        <v>15</v>
      </c>
      <c r="B4" s="7">
        <v>0.19400000000000001</v>
      </c>
      <c r="C4" s="7">
        <v>7.5999999999999998E-2</v>
      </c>
    </row>
    <row r="5" spans="1:3">
      <c r="A5" s="9" t="s">
        <v>16</v>
      </c>
      <c r="B5" s="7">
        <v>0.13100000000000001</v>
      </c>
      <c r="C5" s="7">
        <v>5.6000000000000001E-2</v>
      </c>
    </row>
    <row r="6" spans="1:3">
      <c r="A6" s="9" t="s">
        <v>17</v>
      </c>
      <c r="B6" s="7">
        <v>0.125</v>
      </c>
      <c r="C6" s="7">
        <v>4.3999999999999997E-2</v>
      </c>
    </row>
    <row r="7" spans="1:3">
      <c r="A7" s="9" t="s">
        <v>18</v>
      </c>
      <c r="B7" s="7">
        <v>0.105</v>
      </c>
      <c r="C7" s="7">
        <v>4.2999999999999997E-2</v>
      </c>
    </row>
    <row r="8" spans="1:3">
      <c r="A8" s="9" t="s">
        <v>19</v>
      </c>
      <c r="B8" s="7">
        <v>0.121</v>
      </c>
      <c r="C8" s="7">
        <v>5.7000000000000002E-2</v>
      </c>
    </row>
    <row r="9" spans="1:3">
      <c r="A9" s="9" t="s">
        <v>20</v>
      </c>
      <c r="B9" s="7">
        <v>0.10299999999999999</v>
      </c>
      <c r="C9" s="7">
        <v>4.9000000000000002E-2</v>
      </c>
    </row>
    <row r="10" spans="1:3">
      <c r="A10" s="9" t="s">
        <v>21</v>
      </c>
      <c r="B10" s="7">
        <v>0.108</v>
      </c>
      <c r="C10" s="7">
        <v>4.4999999999999998E-2</v>
      </c>
    </row>
    <row r="11" spans="1:3">
      <c r="A11" s="9" t="s">
        <v>22</v>
      </c>
      <c r="B11" s="7">
        <v>0.13300000000000001</v>
      </c>
      <c r="C11" s="7">
        <v>4.8000000000000001E-2</v>
      </c>
    </row>
    <row r="12" spans="1:3">
      <c r="A12" s="9" t="s">
        <v>23</v>
      </c>
      <c r="B12" s="7">
        <v>0.14599999999999999</v>
      </c>
      <c r="C12" s="7">
        <v>5.8999999999999997E-2</v>
      </c>
    </row>
    <row r="13" spans="1:3">
      <c r="A13" s="9" t="s">
        <v>24</v>
      </c>
      <c r="B13" s="7">
        <v>0.108</v>
      </c>
      <c r="C13" s="7">
        <v>4.4999999999999998E-2</v>
      </c>
    </row>
    <row r="14" spans="1:3">
      <c r="A14" s="9" t="s">
        <v>25</v>
      </c>
      <c r="B14" s="7">
        <v>0.108</v>
      </c>
      <c r="C14" s="7">
        <v>3.9E-2</v>
      </c>
    </row>
    <row r="15" spans="1:3">
      <c r="A15" s="9" t="s">
        <v>26</v>
      </c>
      <c r="B15" s="7">
        <v>0.126</v>
      </c>
      <c r="C15" s="7">
        <v>4.4999999999999998E-2</v>
      </c>
    </row>
    <row r="16" spans="1:3">
      <c r="A16" s="9" t="s">
        <v>27</v>
      </c>
      <c r="B16" s="7">
        <v>0.13300000000000001</v>
      </c>
      <c r="C16" s="7">
        <v>4.8000000000000001E-2</v>
      </c>
    </row>
    <row r="17" spans="1:7">
      <c r="A17" s="9" t="s">
        <v>28</v>
      </c>
      <c r="B17" s="7">
        <v>0.13700000000000001</v>
      </c>
      <c r="C17" s="7">
        <v>5.8999999999999997E-2</v>
      </c>
    </row>
    <row r="18" spans="1:7">
      <c r="A18" s="9" t="s">
        <v>29</v>
      </c>
      <c r="B18" s="7">
        <v>0.125</v>
      </c>
      <c r="C18" s="7">
        <v>4.9000000000000002E-2</v>
      </c>
    </row>
    <row r="19" spans="1:7">
      <c r="A19" s="9" t="s">
        <v>30</v>
      </c>
      <c r="B19" s="7">
        <v>0.188</v>
      </c>
      <c r="C19" s="7">
        <v>0.09</v>
      </c>
    </row>
    <row r="20" spans="1:7">
      <c r="A20" s="9" t="s">
        <v>31</v>
      </c>
      <c r="B20" s="7">
        <v>0.17699999999999999</v>
      </c>
      <c r="C20" s="7">
        <v>6.8000000000000005E-2</v>
      </c>
    </row>
    <row r="21" spans="1:7">
      <c r="A21" s="9" t="s">
        <v>32</v>
      </c>
      <c r="B21" s="7">
        <v>0.11700000000000001</v>
      </c>
      <c r="C21" s="7">
        <v>3.9E-2</v>
      </c>
    </row>
    <row r="22" spans="1:7">
      <c r="A22" s="9" t="s">
        <v>33</v>
      </c>
      <c r="B22" s="7">
        <v>0.115</v>
      </c>
      <c r="C22" s="7">
        <v>4.8000000000000001E-2</v>
      </c>
    </row>
    <row r="23" spans="1:7">
      <c r="A23" s="9" t="s">
        <v>34</v>
      </c>
      <c r="B23" s="7">
        <v>0.129</v>
      </c>
      <c r="C23" s="7">
        <v>4.5999999999999999E-2</v>
      </c>
    </row>
    <row r="24" spans="1:7">
      <c r="A24" s="9" t="s">
        <v>35</v>
      </c>
      <c r="B24" s="7">
        <v>0.14699999999999999</v>
      </c>
      <c r="C24" s="7">
        <v>6.3E-2</v>
      </c>
    </row>
    <row r="25" spans="1:7">
      <c r="A25" s="9" t="s">
        <v>36</v>
      </c>
      <c r="B25" s="7">
        <v>9.9000000000000005E-2</v>
      </c>
      <c r="C25" s="7">
        <v>3.6999999999999998E-2</v>
      </c>
    </row>
    <row r="26" spans="1:7">
      <c r="A26" s="9" t="s">
        <v>37</v>
      </c>
      <c r="B26" s="7">
        <v>0.13300000000000001</v>
      </c>
      <c r="C26" s="7">
        <v>5.8999999999999997E-2</v>
      </c>
      <c r="G26" t="s">
        <v>334</v>
      </c>
    </row>
    <row r="27" spans="1:7">
      <c r="A27" s="9" t="s">
        <v>38</v>
      </c>
      <c r="B27" s="7">
        <v>0.17299999999999999</v>
      </c>
      <c r="C27" s="7">
        <v>6.9000000000000006E-2</v>
      </c>
    </row>
    <row r="28" spans="1:7">
      <c r="A28" s="9" t="s">
        <v>39</v>
      </c>
      <c r="B28" s="7">
        <v>0.11700000000000001</v>
      </c>
      <c r="C28" s="7">
        <v>4.2000000000000003E-2</v>
      </c>
    </row>
    <row r="29" spans="1:7">
      <c r="A29" s="9" t="s">
        <v>40</v>
      </c>
      <c r="B29" s="7">
        <v>0.11799999999999999</v>
      </c>
      <c r="C29" s="7">
        <v>4.3999999999999997E-2</v>
      </c>
    </row>
    <row r="30" spans="1:7">
      <c r="A30" s="9" t="s">
        <v>41</v>
      </c>
      <c r="B30" s="7">
        <v>0.09</v>
      </c>
      <c r="C30" s="7">
        <v>4.1000000000000002E-2</v>
      </c>
    </row>
    <row r="31" spans="1:7">
      <c r="A31" s="9" t="s">
        <v>42</v>
      </c>
      <c r="B31" s="7">
        <v>0.127</v>
      </c>
      <c r="C31" s="7">
        <v>5.2999999999999999E-2</v>
      </c>
    </row>
    <row r="32" spans="1:7">
      <c r="A32" s="9" t="s">
        <v>43</v>
      </c>
      <c r="B32" s="7">
        <v>9.0999999999999998E-2</v>
      </c>
      <c r="C32" s="7">
        <v>4.3999999999999997E-2</v>
      </c>
    </row>
    <row r="33" spans="1:3">
      <c r="A33" s="9" t="s">
        <v>44</v>
      </c>
      <c r="B33" s="7">
        <v>9.8000000000000004E-2</v>
      </c>
      <c r="C33" s="7">
        <v>3.5000000000000003E-2</v>
      </c>
    </row>
    <row r="34" spans="1:3">
      <c r="A34" s="9" t="s">
        <v>45</v>
      </c>
      <c r="B34" s="7">
        <v>0.14499999999999999</v>
      </c>
      <c r="C34" s="7">
        <v>6.5000000000000002E-2</v>
      </c>
    </row>
    <row r="35" spans="1:3">
      <c r="A35" s="9" t="s">
        <v>46</v>
      </c>
      <c r="B35" s="7">
        <v>0.15</v>
      </c>
      <c r="C35" s="7">
        <v>6.0999999999999999E-2</v>
      </c>
    </row>
    <row r="36" spans="1:3">
      <c r="A36" s="9" t="s">
        <v>47</v>
      </c>
      <c r="B36" s="7">
        <v>0.14000000000000001</v>
      </c>
      <c r="C36" s="7">
        <v>5.6000000000000001E-2</v>
      </c>
    </row>
    <row r="37" spans="1:3">
      <c r="A37" s="9" t="s">
        <v>48</v>
      </c>
      <c r="B37" s="7">
        <v>0.14199999999999999</v>
      </c>
      <c r="C37" s="7">
        <v>6.2E-2</v>
      </c>
    </row>
    <row r="38" spans="1:3">
      <c r="A38" s="9" t="s">
        <v>49</v>
      </c>
      <c r="B38" s="7">
        <v>0.16900000000000001</v>
      </c>
      <c r="C38" s="7">
        <v>0.06</v>
      </c>
    </row>
    <row r="39" spans="1:3">
      <c r="A39" s="9" t="s">
        <v>50</v>
      </c>
      <c r="B39" s="7">
        <v>0.125</v>
      </c>
      <c r="C39" s="7">
        <v>5.7000000000000002E-2</v>
      </c>
    </row>
    <row r="40" spans="1:3">
      <c r="A40" s="9" t="s">
        <v>51</v>
      </c>
      <c r="B40" s="7">
        <v>0.109</v>
      </c>
      <c r="C40" s="7">
        <v>3.6999999999999998E-2</v>
      </c>
    </row>
    <row r="41" spans="1:3">
      <c r="A41" s="9" t="s">
        <v>52</v>
      </c>
      <c r="B41" s="7">
        <v>0.106</v>
      </c>
      <c r="C41" s="7">
        <v>5.0999999999999997E-2</v>
      </c>
    </row>
    <row r="42" spans="1:3">
      <c r="A42" s="9" t="s">
        <v>53</v>
      </c>
      <c r="B42" s="7">
        <v>0.13500000000000001</v>
      </c>
      <c r="C42" s="7">
        <v>5.8000000000000003E-2</v>
      </c>
    </row>
    <row r="43" spans="1:3">
      <c r="A43" s="9" t="s">
        <v>54</v>
      </c>
      <c r="B43" s="7">
        <v>9.5000000000000001E-2</v>
      </c>
      <c r="C43" s="7">
        <v>3.4000000000000002E-2</v>
      </c>
    </row>
    <row r="44" spans="1:3">
      <c r="A44" s="9" t="s">
        <v>55</v>
      </c>
      <c r="B44" s="7">
        <v>0.13300000000000001</v>
      </c>
      <c r="C44" s="7">
        <v>5.8000000000000003E-2</v>
      </c>
    </row>
    <row r="45" spans="1:3">
      <c r="A45" s="9" t="s">
        <v>56</v>
      </c>
      <c r="B45" s="7">
        <v>0.17599999999999999</v>
      </c>
      <c r="C45" s="7">
        <v>6.6000000000000003E-2</v>
      </c>
    </row>
    <row r="46" spans="1:3">
      <c r="A46" s="9" t="s">
        <v>57</v>
      </c>
      <c r="B46" s="7">
        <v>0.115</v>
      </c>
      <c r="C46" s="7">
        <v>4.2999999999999997E-2</v>
      </c>
    </row>
    <row r="47" spans="1:3">
      <c r="A47" s="9" t="s">
        <v>58</v>
      </c>
      <c r="B47" s="7">
        <v>0.124</v>
      </c>
      <c r="C47" s="7">
        <v>5.2999999999999999E-2</v>
      </c>
    </row>
    <row r="48" spans="1:3">
      <c r="A48" s="9" t="s">
        <v>59</v>
      </c>
      <c r="B48" s="7">
        <v>9.4E-2</v>
      </c>
      <c r="C48" s="7">
        <v>3.6999999999999998E-2</v>
      </c>
    </row>
    <row r="49" spans="1:3">
      <c r="A49" s="9" t="s">
        <v>60</v>
      </c>
      <c r="B49" s="7">
        <v>0.11</v>
      </c>
      <c r="C49" s="7">
        <v>3.9E-2</v>
      </c>
    </row>
    <row r="50" spans="1:3">
      <c r="A50" s="9" t="s">
        <v>61</v>
      </c>
      <c r="B50" s="7">
        <v>0.12</v>
      </c>
      <c r="C50" s="7">
        <v>4.3999999999999997E-2</v>
      </c>
    </row>
    <row r="51" spans="1:3">
      <c r="A51" s="9" t="s">
        <v>62</v>
      </c>
      <c r="B51" s="7">
        <v>0.14099999999999999</v>
      </c>
      <c r="C51" s="7">
        <v>4.2999999999999997E-2</v>
      </c>
    </row>
    <row r="52" spans="1:3">
      <c r="A52" s="9" t="s">
        <v>63</v>
      </c>
      <c r="B52" s="7">
        <v>0.156</v>
      </c>
      <c r="C52" s="7">
        <v>6.4000000000000001E-2</v>
      </c>
    </row>
    <row r="54" spans="1:3">
      <c r="A54" s="9" t="s">
        <v>64</v>
      </c>
      <c r="B54" s="8">
        <f>MAX(B2:B52)</f>
        <v>0.19400000000000001</v>
      </c>
      <c r="C54" s="8">
        <f>MAX(C2:C52)</f>
        <v>0.09</v>
      </c>
    </row>
    <row r="55" spans="1:3">
      <c r="B55" s="6" t="s">
        <v>65</v>
      </c>
      <c r="C55" s="6" t="s">
        <v>66</v>
      </c>
    </row>
    <row r="56" spans="1:3">
      <c r="A56" s="9" t="s">
        <v>67</v>
      </c>
      <c r="B56" s="8">
        <f>MIN(B2:B52)</f>
        <v>0.09</v>
      </c>
      <c r="C56" s="8">
        <f>MIN(C2:C52)</f>
        <v>3.4000000000000002E-2</v>
      </c>
    </row>
    <row r="57" spans="1:3">
      <c r="B57" s="6" t="s">
        <v>68</v>
      </c>
      <c r="C57" s="6" t="s">
        <v>69</v>
      </c>
    </row>
    <row r="59" spans="1:3">
      <c r="A59" s="2" t="s">
        <v>335</v>
      </c>
      <c r="B59" s="8">
        <f>AVERAGE(B2:B52)</f>
        <v>0.12858823529411764</v>
      </c>
      <c r="C59" s="8">
        <f>AVERAGE(C2:C52)</f>
        <v>5.1745098039215683E-2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9A82-B9DC-48FB-9ED0-DCC2D91A93FA}">
  <dimension ref="A1:K57"/>
  <sheetViews>
    <sheetView topLeftCell="A19" workbookViewId="0">
      <selection activeCell="G4" sqref="G4"/>
    </sheetView>
  </sheetViews>
  <sheetFormatPr defaultRowHeight="15"/>
  <cols>
    <col min="1" max="1" width="4.7109375" style="2" bestFit="1" customWidth="1"/>
    <col min="2" max="2" width="15" style="6" bestFit="1" customWidth="1"/>
    <col min="3" max="3" width="21.140625" style="6" bestFit="1" customWidth="1"/>
    <col min="4" max="4" width="13.28515625" style="6" bestFit="1" customWidth="1"/>
    <col min="5" max="5" width="20.28515625" style="6" customWidth="1"/>
    <col min="6" max="6" width="10" bestFit="1" customWidth="1"/>
    <col min="7" max="7" width="58.42578125" bestFit="1" customWidth="1"/>
  </cols>
  <sheetData>
    <row r="1" spans="1:11">
      <c r="B1" s="4" t="s">
        <v>11</v>
      </c>
      <c r="C1" s="4" t="s">
        <v>12</v>
      </c>
      <c r="D1" s="31" t="s">
        <v>333</v>
      </c>
      <c r="E1" s="31"/>
    </row>
    <row r="2" spans="1:11">
      <c r="A2" s="9" t="s">
        <v>13</v>
      </c>
      <c r="B2" s="7">
        <v>0.13</v>
      </c>
      <c r="C2" s="7">
        <v>6.5000000000000002E-2</v>
      </c>
      <c r="D2" s="7" t="s">
        <v>330</v>
      </c>
      <c r="E2" s="7"/>
    </row>
    <row r="3" spans="1:11">
      <c r="A3" s="9" t="s">
        <v>14</v>
      </c>
      <c r="B3" s="7">
        <v>0.121</v>
      </c>
      <c r="C3" s="7">
        <v>4.5999999999999999E-2</v>
      </c>
      <c r="D3" s="7" t="s">
        <v>329</v>
      </c>
      <c r="E3" s="7"/>
      <c r="F3" s="13" t="s">
        <v>70</v>
      </c>
      <c r="G3" s="13" t="s">
        <v>71</v>
      </c>
    </row>
    <row r="4" spans="1:11">
      <c r="A4" s="9" t="s">
        <v>15</v>
      </c>
      <c r="B4" s="7">
        <v>0.19400000000000001</v>
      </c>
      <c r="C4" s="7">
        <v>7.5999999999999998E-2</v>
      </c>
      <c r="D4" s="7" t="s">
        <v>329</v>
      </c>
      <c r="E4" s="7"/>
      <c r="F4" s="13" t="s">
        <v>74</v>
      </c>
      <c r="G4" s="14" t="s">
        <v>331</v>
      </c>
      <c r="H4" s="25">
        <f>AVERAGE(B8,B9, B10,B23,B21,B22,B32,B33,B36,B40,B41,B47,B48, B51)</f>
        <v>0.11399999999999999</v>
      </c>
      <c r="K4" t="s">
        <v>337</v>
      </c>
    </row>
    <row r="5" spans="1:11">
      <c r="A5" s="9" t="s">
        <v>16</v>
      </c>
      <c r="B5" s="7">
        <v>0.13100000000000001</v>
      </c>
      <c r="C5" s="7">
        <v>5.6000000000000001E-2</v>
      </c>
      <c r="D5" s="7" t="s">
        <v>330</v>
      </c>
      <c r="E5" s="7"/>
      <c r="F5" s="13" t="s">
        <v>77</v>
      </c>
      <c r="G5" s="14" t="s">
        <v>78</v>
      </c>
      <c r="H5" s="25">
        <f>AVERAGE(B16,B17,B14,B18,B24,B25,B26,B31,B30,B37,B43,B50,B22,B47,B51)</f>
        <v>0.12239999999999999</v>
      </c>
      <c r="K5" t="s">
        <v>88</v>
      </c>
    </row>
    <row r="6" spans="1:11">
      <c r="A6" s="9" t="s">
        <v>17</v>
      </c>
      <c r="B6" s="7">
        <v>0.125</v>
      </c>
      <c r="C6" s="7">
        <v>4.3999999999999997E-2</v>
      </c>
      <c r="D6" s="7" t="s">
        <v>330</v>
      </c>
      <c r="E6" s="7"/>
      <c r="F6" s="13" t="s">
        <v>80</v>
      </c>
      <c r="G6" s="14" t="s">
        <v>327</v>
      </c>
      <c r="H6" s="25">
        <f>AVERAGE(B3,B4,B11,B12,B19,B20,B27,B29,B38,B42,B44,B45)</f>
        <v>0.15525</v>
      </c>
      <c r="K6" t="s">
        <v>336</v>
      </c>
    </row>
    <row r="7" spans="1:11">
      <c r="A7" s="9" t="s">
        <v>18</v>
      </c>
      <c r="B7" s="7">
        <v>0.105</v>
      </c>
      <c r="C7" s="7">
        <v>4.2999999999999997E-2</v>
      </c>
      <c r="D7" s="7" t="s">
        <v>330</v>
      </c>
      <c r="E7" s="7"/>
      <c r="F7" s="13" t="s">
        <v>83</v>
      </c>
      <c r="G7" s="14" t="s">
        <v>84</v>
      </c>
      <c r="H7" s="25">
        <f>AVERAGE(B2,B5,B6,B7,B13,B15,B28,B35,B34,B39,B46,B49,B52)</f>
        <v>0.12638461538461537</v>
      </c>
    </row>
    <row r="8" spans="1:11">
      <c r="A8" s="9" t="s">
        <v>19</v>
      </c>
      <c r="B8" s="7">
        <v>0.121</v>
      </c>
      <c r="C8" s="7">
        <v>5.7000000000000002E-2</v>
      </c>
      <c r="D8" s="7" t="s">
        <v>328</v>
      </c>
      <c r="E8" s="7"/>
    </row>
    <row r="9" spans="1:11">
      <c r="A9" s="9" t="s">
        <v>20</v>
      </c>
      <c r="B9" s="7">
        <v>0.10299999999999999</v>
      </c>
      <c r="C9" s="7">
        <v>4.9000000000000002E-2</v>
      </c>
      <c r="D9" s="7" t="s">
        <v>328</v>
      </c>
      <c r="E9" s="7"/>
    </row>
    <row r="10" spans="1:11">
      <c r="A10" s="9" t="s">
        <v>21</v>
      </c>
      <c r="B10" s="7">
        <v>0.108</v>
      </c>
      <c r="C10" s="7">
        <v>4.4999999999999998E-2</v>
      </c>
      <c r="D10" s="7" t="s">
        <v>328</v>
      </c>
      <c r="E10" s="7"/>
    </row>
    <row r="11" spans="1:11">
      <c r="A11" s="9" t="s">
        <v>22</v>
      </c>
      <c r="B11" s="7">
        <v>0.13300000000000001</v>
      </c>
      <c r="C11" s="7">
        <v>4.8000000000000001E-2</v>
      </c>
      <c r="D11" s="7" t="s">
        <v>329</v>
      </c>
      <c r="E11" s="7"/>
    </row>
    <row r="12" spans="1:11">
      <c r="A12" s="9" t="s">
        <v>23</v>
      </c>
      <c r="B12" s="7">
        <v>0.14599999999999999</v>
      </c>
      <c r="C12" s="7">
        <v>5.8999999999999997E-2</v>
      </c>
      <c r="D12" s="7" t="s">
        <v>329</v>
      </c>
      <c r="E12" s="7"/>
    </row>
    <row r="13" spans="1:11">
      <c r="A13" s="9" t="s">
        <v>24</v>
      </c>
      <c r="B13" s="7">
        <v>0.108</v>
      </c>
      <c r="C13" s="7">
        <v>4.4999999999999998E-2</v>
      </c>
      <c r="D13" s="7" t="s">
        <v>330</v>
      </c>
      <c r="E13" s="7"/>
    </row>
    <row r="14" spans="1:11">
      <c r="A14" s="9" t="s">
        <v>25</v>
      </c>
      <c r="B14" s="7">
        <v>0.108</v>
      </c>
      <c r="C14" s="7">
        <v>3.9E-2</v>
      </c>
      <c r="D14" s="7" t="s">
        <v>332</v>
      </c>
      <c r="E14" s="7"/>
    </row>
    <row r="15" spans="1:11">
      <c r="A15" s="9" t="s">
        <v>26</v>
      </c>
      <c r="B15" s="7">
        <v>0.126</v>
      </c>
      <c r="C15" s="7">
        <v>4.4999999999999998E-2</v>
      </c>
      <c r="D15" s="7" t="s">
        <v>330</v>
      </c>
      <c r="E15" s="7"/>
    </row>
    <row r="16" spans="1:11">
      <c r="A16" s="9" t="s">
        <v>27</v>
      </c>
      <c r="B16" s="7">
        <v>0.13300000000000001</v>
      </c>
      <c r="C16" s="7">
        <v>4.8000000000000001E-2</v>
      </c>
      <c r="D16" s="7" t="s">
        <v>332</v>
      </c>
      <c r="E16" s="7"/>
    </row>
    <row r="17" spans="1:5">
      <c r="A17" s="9" t="s">
        <v>28</v>
      </c>
      <c r="B17" s="7">
        <v>0.13700000000000001</v>
      </c>
      <c r="C17" s="7">
        <v>5.8999999999999997E-2</v>
      </c>
      <c r="D17" s="7" t="s">
        <v>332</v>
      </c>
      <c r="E17" s="7"/>
    </row>
    <row r="18" spans="1:5">
      <c r="A18" s="9" t="s">
        <v>29</v>
      </c>
      <c r="B18" s="7">
        <v>0.125</v>
      </c>
      <c r="C18" s="7">
        <v>4.9000000000000002E-2</v>
      </c>
      <c r="D18" s="7" t="s">
        <v>332</v>
      </c>
      <c r="E18" s="7"/>
    </row>
    <row r="19" spans="1:5">
      <c r="A19" s="9" t="s">
        <v>30</v>
      </c>
      <c r="B19" s="7">
        <v>0.188</v>
      </c>
      <c r="C19" s="7">
        <v>0.09</v>
      </c>
      <c r="D19" s="7" t="s">
        <v>329</v>
      </c>
      <c r="E19" s="7"/>
    </row>
    <row r="20" spans="1:5">
      <c r="A20" s="9" t="s">
        <v>31</v>
      </c>
      <c r="B20" s="7">
        <v>0.17699999999999999</v>
      </c>
      <c r="C20" s="7">
        <v>6.8000000000000005E-2</v>
      </c>
      <c r="D20" s="7" t="s">
        <v>329</v>
      </c>
      <c r="E20" s="7"/>
    </row>
    <row r="21" spans="1:5">
      <c r="A21" s="9" t="s">
        <v>32</v>
      </c>
      <c r="B21" s="7">
        <v>0.11700000000000001</v>
      </c>
      <c r="C21" s="7">
        <v>3.9E-2</v>
      </c>
      <c r="D21" s="7" t="s">
        <v>328</v>
      </c>
      <c r="E21" s="7"/>
    </row>
    <row r="22" spans="1:5">
      <c r="A22" s="9" t="s">
        <v>33</v>
      </c>
      <c r="B22" s="7">
        <v>0.115</v>
      </c>
      <c r="C22" s="7">
        <v>4.8000000000000001E-2</v>
      </c>
      <c r="D22" s="7" t="s">
        <v>328</v>
      </c>
      <c r="E22" s="7"/>
    </row>
    <row r="23" spans="1:5">
      <c r="A23" s="9" t="s">
        <v>34</v>
      </c>
      <c r="B23" s="7">
        <v>0.129</v>
      </c>
      <c r="C23" s="7">
        <v>4.5999999999999999E-2</v>
      </c>
      <c r="D23" s="7" t="s">
        <v>328</v>
      </c>
      <c r="E23" s="7"/>
    </row>
    <row r="24" spans="1:5">
      <c r="A24" s="9" t="s">
        <v>35</v>
      </c>
      <c r="B24" s="7">
        <v>0.14699999999999999</v>
      </c>
      <c r="C24" s="7">
        <v>6.3E-2</v>
      </c>
      <c r="D24" s="7" t="s">
        <v>332</v>
      </c>
      <c r="E24" s="7"/>
    </row>
    <row r="25" spans="1:5">
      <c r="A25" s="9" t="s">
        <v>36</v>
      </c>
      <c r="B25" s="7">
        <v>9.9000000000000005E-2</v>
      </c>
      <c r="C25" s="7">
        <v>3.6999999999999998E-2</v>
      </c>
      <c r="D25" s="7" t="s">
        <v>332</v>
      </c>
      <c r="E25" s="7"/>
    </row>
    <row r="26" spans="1:5">
      <c r="A26" s="9" t="s">
        <v>37</v>
      </c>
      <c r="B26" s="7">
        <v>0.13300000000000001</v>
      </c>
      <c r="C26" s="7">
        <v>5.8999999999999997E-2</v>
      </c>
      <c r="D26" s="7" t="s">
        <v>332</v>
      </c>
      <c r="E26" s="7"/>
    </row>
    <row r="27" spans="1:5">
      <c r="A27" s="9" t="s">
        <v>38</v>
      </c>
      <c r="B27" s="7">
        <v>0.17299999999999999</v>
      </c>
      <c r="C27" s="7">
        <v>6.9000000000000006E-2</v>
      </c>
      <c r="D27" s="7" t="s">
        <v>329</v>
      </c>
      <c r="E27" s="7"/>
    </row>
    <row r="28" spans="1:5">
      <c r="A28" s="9" t="s">
        <v>39</v>
      </c>
      <c r="B28" s="7">
        <v>0.11700000000000001</v>
      </c>
      <c r="C28" s="7">
        <v>4.2000000000000003E-2</v>
      </c>
      <c r="D28" s="7" t="s">
        <v>330</v>
      </c>
      <c r="E28" s="7"/>
    </row>
    <row r="29" spans="1:5">
      <c r="A29" s="9" t="s">
        <v>40</v>
      </c>
      <c r="B29" s="7">
        <v>0.11799999999999999</v>
      </c>
      <c r="C29" s="7">
        <v>4.3999999999999997E-2</v>
      </c>
      <c r="D29" s="7" t="s">
        <v>329</v>
      </c>
      <c r="E29" s="7"/>
    </row>
    <row r="30" spans="1:5">
      <c r="A30" s="9" t="s">
        <v>41</v>
      </c>
      <c r="B30" s="7">
        <v>0.09</v>
      </c>
      <c r="C30" s="7">
        <v>4.1000000000000002E-2</v>
      </c>
      <c r="D30" s="7" t="s">
        <v>332</v>
      </c>
      <c r="E30" s="7"/>
    </row>
    <row r="31" spans="1:5">
      <c r="A31" s="9" t="s">
        <v>42</v>
      </c>
      <c r="B31" s="7">
        <v>0.127</v>
      </c>
      <c r="C31" s="7">
        <v>5.2999999999999999E-2</v>
      </c>
      <c r="D31" s="7" t="s">
        <v>332</v>
      </c>
      <c r="E31" s="7"/>
    </row>
    <row r="32" spans="1:5">
      <c r="A32" s="9" t="s">
        <v>43</v>
      </c>
      <c r="B32" s="7">
        <v>9.0999999999999998E-2</v>
      </c>
      <c r="C32" s="7">
        <v>4.3999999999999997E-2</v>
      </c>
      <c r="D32" s="7" t="s">
        <v>328</v>
      </c>
      <c r="E32" s="7"/>
    </row>
    <row r="33" spans="1:6">
      <c r="A33" s="9" t="s">
        <v>44</v>
      </c>
      <c r="B33" s="7">
        <v>9.8000000000000004E-2</v>
      </c>
      <c r="C33" s="7">
        <v>3.5000000000000003E-2</v>
      </c>
      <c r="D33" s="7" t="s">
        <v>328</v>
      </c>
      <c r="E33" s="7"/>
    </row>
    <row r="34" spans="1:6">
      <c r="A34" s="9" t="s">
        <v>45</v>
      </c>
      <c r="B34" s="7">
        <v>0.14499999999999999</v>
      </c>
      <c r="C34" s="7">
        <v>6.5000000000000002E-2</v>
      </c>
      <c r="D34" s="7" t="s">
        <v>330</v>
      </c>
      <c r="E34" s="7"/>
    </row>
    <row r="35" spans="1:6">
      <c r="A35" s="9" t="s">
        <v>46</v>
      </c>
      <c r="B35" s="7">
        <v>0.15</v>
      </c>
      <c r="C35" s="7">
        <v>6.0999999999999999E-2</v>
      </c>
      <c r="D35" s="7" t="s">
        <v>330</v>
      </c>
      <c r="E35" s="7"/>
      <c r="F35" t="s">
        <v>334</v>
      </c>
    </row>
    <row r="36" spans="1:6">
      <c r="A36" s="9" t="s">
        <v>47</v>
      </c>
      <c r="B36" s="7">
        <v>0.14000000000000001</v>
      </c>
      <c r="C36" s="7">
        <v>5.6000000000000001E-2</v>
      </c>
      <c r="D36" s="7" t="s">
        <v>328</v>
      </c>
      <c r="E36" s="7"/>
    </row>
    <row r="37" spans="1:6">
      <c r="A37" s="9" t="s">
        <v>48</v>
      </c>
      <c r="B37" s="7">
        <v>0.14199999999999999</v>
      </c>
      <c r="C37" s="7">
        <v>6.2E-2</v>
      </c>
      <c r="D37" s="7" t="s">
        <v>332</v>
      </c>
      <c r="E37" s="7"/>
    </row>
    <row r="38" spans="1:6">
      <c r="A38" s="9" t="s">
        <v>49</v>
      </c>
      <c r="B38" s="7">
        <v>0.16900000000000001</v>
      </c>
      <c r="C38" s="7">
        <v>0.06</v>
      </c>
      <c r="D38" s="7" t="s">
        <v>329</v>
      </c>
      <c r="E38" s="7"/>
    </row>
    <row r="39" spans="1:6">
      <c r="A39" s="9" t="s">
        <v>50</v>
      </c>
      <c r="B39" s="7">
        <v>0.125</v>
      </c>
      <c r="C39" s="7">
        <v>5.7000000000000002E-2</v>
      </c>
      <c r="D39" s="7" t="s">
        <v>330</v>
      </c>
      <c r="E39" s="7"/>
    </row>
    <row r="40" spans="1:6">
      <c r="A40" s="9" t="s">
        <v>51</v>
      </c>
      <c r="B40" s="7">
        <v>0.109</v>
      </c>
      <c r="C40" s="7">
        <v>3.6999999999999998E-2</v>
      </c>
      <c r="D40" s="7" t="s">
        <v>328</v>
      </c>
      <c r="E40" s="7"/>
    </row>
    <row r="41" spans="1:6">
      <c r="A41" s="9" t="s">
        <v>52</v>
      </c>
      <c r="B41" s="7">
        <v>0.106</v>
      </c>
      <c r="C41" s="7">
        <v>5.0999999999999997E-2</v>
      </c>
      <c r="D41" s="7" t="s">
        <v>328</v>
      </c>
      <c r="E41" s="7"/>
    </row>
    <row r="42" spans="1:6">
      <c r="A42" s="9" t="s">
        <v>53</v>
      </c>
      <c r="B42" s="7">
        <v>0.13500000000000001</v>
      </c>
      <c r="C42" s="7">
        <v>5.8000000000000003E-2</v>
      </c>
      <c r="D42" s="7" t="s">
        <v>329</v>
      </c>
      <c r="E42" s="7"/>
    </row>
    <row r="43" spans="1:6">
      <c r="A43" s="9" t="s">
        <v>54</v>
      </c>
      <c r="B43" s="7">
        <v>9.5000000000000001E-2</v>
      </c>
      <c r="C43" s="7">
        <v>3.4000000000000002E-2</v>
      </c>
      <c r="D43" s="7" t="s">
        <v>332</v>
      </c>
      <c r="E43" s="7"/>
    </row>
    <row r="44" spans="1:6">
      <c r="A44" s="9" t="s">
        <v>55</v>
      </c>
      <c r="B44" s="7">
        <v>0.13300000000000001</v>
      </c>
      <c r="C44" s="7">
        <v>5.8000000000000003E-2</v>
      </c>
      <c r="D44" s="7" t="s">
        <v>329</v>
      </c>
      <c r="E44" s="7"/>
    </row>
    <row r="45" spans="1:6">
      <c r="A45" s="9" t="s">
        <v>56</v>
      </c>
      <c r="B45" s="7">
        <v>0.17599999999999999</v>
      </c>
      <c r="C45" s="7">
        <v>6.6000000000000003E-2</v>
      </c>
      <c r="D45" s="7" t="s">
        <v>329</v>
      </c>
      <c r="E45" s="7"/>
    </row>
    <row r="46" spans="1:6">
      <c r="A46" s="9" t="s">
        <v>57</v>
      </c>
      <c r="B46" s="7">
        <v>0.115</v>
      </c>
      <c r="C46" s="7">
        <v>4.2999999999999997E-2</v>
      </c>
      <c r="D46" s="7" t="s">
        <v>330</v>
      </c>
      <c r="E46" s="7"/>
    </row>
    <row r="47" spans="1:6">
      <c r="A47" s="9" t="s">
        <v>58</v>
      </c>
      <c r="B47" s="7">
        <v>0.124</v>
      </c>
      <c r="C47" s="7">
        <v>5.2999999999999999E-2</v>
      </c>
      <c r="D47" s="7" t="s">
        <v>328</v>
      </c>
      <c r="E47" s="7"/>
    </row>
    <row r="48" spans="1:6">
      <c r="A48" s="9" t="s">
        <v>59</v>
      </c>
      <c r="B48" s="7">
        <v>9.4E-2</v>
      </c>
      <c r="C48" s="7">
        <v>3.6999999999999998E-2</v>
      </c>
      <c r="D48" s="7" t="s">
        <v>328</v>
      </c>
      <c r="E48" s="7"/>
    </row>
    <row r="49" spans="1:5">
      <c r="A49" s="9" t="s">
        <v>60</v>
      </c>
      <c r="B49" s="7">
        <v>0.11</v>
      </c>
      <c r="C49" s="7">
        <v>3.9E-2</v>
      </c>
      <c r="D49" s="7" t="s">
        <v>330</v>
      </c>
      <c r="E49" s="7"/>
    </row>
    <row r="50" spans="1:5">
      <c r="A50" s="9" t="s">
        <v>61</v>
      </c>
      <c r="B50" s="7">
        <v>0.12</v>
      </c>
      <c r="C50" s="7">
        <v>4.3999999999999997E-2</v>
      </c>
      <c r="D50" s="7" t="s">
        <v>332</v>
      </c>
      <c r="E50" s="7"/>
    </row>
    <row r="51" spans="1:5">
      <c r="A51" s="9" t="s">
        <v>62</v>
      </c>
      <c r="B51" s="7">
        <v>0.14099999999999999</v>
      </c>
      <c r="C51" s="7">
        <v>4.2999999999999997E-2</v>
      </c>
      <c r="D51" s="7" t="s">
        <v>328</v>
      </c>
      <c r="E51" s="7"/>
    </row>
    <row r="52" spans="1:5">
      <c r="A52" s="9" t="s">
        <v>63</v>
      </c>
      <c r="B52" s="7">
        <v>0.156</v>
      </c>
      <c r="C52" s="7">
        <v>6.4000000000000001E-2</v>
      </c>
      <c r="D52" s="7" t="s">
        <v>330</v>
      </c>
      <c r="E52" s="7"/>
    </row>
    <row r="54" spans="1:5">
      <c r="A54" s="9" t="s">
        <v>64</v>
      </c>
      <c r="B54" s="8">
        <f>MAX(B2:B52)</f>
        <v>0.19400000000000001</v>
      </c>
      <c r="C54" s="8">
        <f>MAX(C2:C52)</f>
        <v>0.09</v>
      </c>
      <c r="D54" s="8"/>
      <c r="E54" s="8"/>
    </row>
    <row r="55" spans="1:5">
      <c r="B55" s="6" t="s">
        <v>65</v>
      </c>
      <c r="C55" s="6" t="s">
        <v>66</v>
      </c>
    </row>
    <row r="56" spans="1:5">
      <c r="A56" s="9" t="s">
        <v>67</v>
      </c>
      <c r="B56" s="8">
        <f>MIN(B2:B52)</f>
        <v>0.09</v>
      </c>
      <c r="C56" s="8">
        <f>MIN(C2:C52)</f>
        <v>3.4000000000000002E-2</v>
      </c>
      <c r="D56" s="8"/>
      <c r="E56" s="8"/>
    </row>
    <row r="57" spans="1:5">
      <c r="B57" s="6" t="s">
        <v>68</v>
      </c>
      <c r="C57" s="6" t="s">
        <v>69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105-EC64-46A1-A961-77EFFE333237}">
  <dimension ref="A2:F50"/>
  <sheetViews>
    <sheetView topLeftCell="E7" workbookViewId="0">
      <selection activeCell="A50" sqref="A50"/>
    </sheetView>
  </sheetViews>
  <sheetFormatPr defaultRowHeight="15"/>
  <cols>
    <col min="1" max="1" width="18.42578125" customWidth="1"/>
    <col min="2" max="2" width="15" bestFit="1" customWidth="1"/>
    <col min="3" max="3" width="22.140625" bestFit="1" customWidth="1"/>
    <col min="4" max="4" width="26.42578125" customWidth="1"/>
    <col min="5" max="5" width="28.42578125" bestFit="1" customWidth="1"/>
    <col min="6" max="6" width="18.5703125" bestFit="1" customWidth="1"/>
    <col min="7" max="7" width="15.42578125" customWidth="1"/>
  </cols>
  <sheetData>
    <row r="2" spans="1:6">
      <c r="A2" t="s">
        <v>341</v>
      </c>
    </row>
    <row r="4" spans="1:6">
      <c r="A4" s="2" t="s">
        <v>91</v>
      </c>
      <c r="B4" s="2"/>
    </row>
    <row r="6" spans="1:6">
      <c r="A6" s="2" t="s">
        <v>92</v>
      </c>
      <c r="B6" s="2"/>
    </row>
    <row r="8" spans="1:6">
      <c r="A8" t="s">
        <v>342</v>
      </c>
    </row>
    <row r="13" spans="1:6">
      <c r="A13" s="11" t="s">
        <v>94</v>
      </c>
      <c r="B13" s="11" t="s">
        <v>339</v>
      </c>
      <c r="C13" s="11" t="s">
        <v>343</v>
      </c>
      <c r="D13" s="11" t="s">
        <v>340</v>
      </c>
      <c r="E13" s="11"/>
      <c r="F13" s="11"/>
    </row>
    <row r="14" spans="1:6">
      <c r="A14" s="9" t="s">
        <v>14</v>
      </c>
      <c r="B14" s="32">
        <v>0.121</v>
      </c>
      <c r="C14" s="32">
        <v>4.5999999999999999E-2</v>
      </c>
      <c r="D14" s="8">
        <v>0.129</v>
      </c>
      <c r="E14" s="12"/>
      <c r="F14" s="6"/>
    </row>
    <row r="15" spans="1:6">
      <c r="A15" s="9" t="s">
        <v>15</v>
      </c>
      <c r="B15" s="32">
        <v>0.19400000000000001</v>
      </c>
      <c r="C15" s="32">
        <v>7.5999999999999998E-2</v>
      </c>
      <c r="D15" s="8">
        <v>0.129</v>
      </c>
      <c r="E15" s="12"/>
      <c r="F15" s="6"/>
    </row>
    <row r="16" spans="1:6">
      <c r="A16" s="9" t="s">
        <v>22</v>
      </c>
      <c r="B16" s="32">
        <v>0.13300000000000001</v>
      </c>
      <c r="C16" s="32">
        <v>4.8000000000000001E-2</v>
      </c>
      <c r="D16" s="8">
        <v>0.129</v>
      </c>
      <c r="E16" s="12"/>
      <c r="F16" s="6"/>
    </row>
    <row r="17" spans="1:6">
      <c r="A17" s="9" t="s">
        <v>23</v>
      </c>
      <c r="B17" s="32">
        <v>0.14599999999999999</v>
      </c>
      <c r="C17" s="32">
        <v>5.8999999999999997E-2</v>
      </c>
      <c r="D17" s="8">
        <v>0.129</v>
      </c>
      <c r="E17" s="12"/>
      <c r="F17" s="6"/>
    </row>
    <row r="18" spans="1:6">
      <c r="A18" s="9" t="s">
        <v>30</v>
      </c>
      <c r="B18" s="32">
        <v>0.188</v>
      </c>
      <c r="C18" s="32">
        <v>0.09</v>
      </c>
      <c r="D18" s="8">
        <v>0.129</v>
      </c>
      <c r="E18" s="12"/>
      <c r="F18" s="6"/>
    </row>
    <row r="19" spans="1:6">
      <c r="A19" s="9" t="s">
        <v>31</v>
      </c>
      <c r="B19" s="32">
        <v>0.17699999999999999</v>
      </c>
      <c r="C19" s="32">
        <v>6.8000000000000005E-2</v>
      </c>
      <c r="D19" s="8">
        <v>0.129</v>
      </c>
      <c r="E19" s="12"/>
      <c r="F19" s="6"/>
    </row>
    <row r="20" spans="1:6">
      <c r="A20" s="9" t="s">
        <v>38</v>
      </c>
      <c r="B20" s="32">
        <v>0.17299999999999999</v>
      </c>
      <c r="C20" s="32">
        <v>6.9000000000000006E-2</v>
      </c>
      <c r="D20" s="8">
        <v>0.129</v>
      </c>
      <c r="E20" s="12"/>
      <c r="F20" s="6"/>
    </row>
    <row r="21" spans="1:6">
      <c r="A21" s="9" t="s">
        <v>40</v>
      </c>
      <c r="B21" s="32">
        <v>0.11799999999999999</v>
      </c>
      <c r="C21" s="32">
        <v>4.3999999999999997E-2</v>
      </c>
      <c r="D21" s="8">
        <v>0.129</v>
      </c>
      <c r="E21" s="12"/>
      <c r="F21" s="6"/>
    </row>
    <row r="22" spans="1:6">
      <c r="A22" s="9" t="s">
        <v>49</v>
      </c>
      <c r="B22" s="32">
        <v>0.16900000000000001</v>
      </c>
      <c r="C22" s="32">
        <v>0.06</v>
      </c>
      <c r="D22" s="8">
        <v>0.129</v>
      </c>
      <c r="E22" s="12"/>
      <c r="F22" s="6"/>
    </row>
    <row r="23" spans="1:6">
      <c r="A23" s="9" t="s">
        <v>53</v>
      </c>
      <c r="B23" s="32">
        <v>0.13500000000000001</v>
      </c>
      <c r="C23" s="32">
        <v>5.8000000000000003E-2</v>
      </c>
      <c r="D23" s="8">
        <v>0.129</v>
      </c>
      <c r="E23" s="12"/>
      <c r="F23" s="6"/>
    </row>
    <row r="24" spans="1:6">
      <c r="A24" s="9" t="s">
        <v>55</v>
      </c>
      <c r="B24" s="32">
        <v>0.13300000000000001</v>
      </c>
      <c r="C24" s="32">
        <v>5.8000000000000003E-2</v>
      </c>
      <c r="D24" s="8">
        <v>0.129</v>
      </c>
    </row>
    <row r="25" spans="1:6">
      <c r="A25" s="9" t="s">
        <v>56</v>
      </c>
      <c r="B25" s="32">
        <v>0.17599999999999999</v>
      </c>
      <c r="C25" s="32">
        <v>6.6000000000000003E-2</v>
      </c>
      <c r="D25" s="8">
        <v>0.129</v>
      </c>
    </row>
    <row r="26" spans="1:6">
      <c r="A26" s="13"/>
      <c r="B26" s="13"/>
      <c r="C26" s="13"/>
    </row>
    <row r="27" spans="1:6">
      <c r="A27" s="13" t="s">
        <v>335</v>
      </c>
      <c r="B27" s="33">
        <v>0.155</v>
      </c>
      <c r="C27" s="33">
        <v>6.2E-2</v>
      </c>
      <c r="D27" s="34">
        <v>5.1999999999999998E-2</v>
      </c>
    </row>
    <row r="29" spans="1:6">
      <c r="A29" t="s">
        <v>106</v>
      </c>
    </row>
    <row r="31" spans="1:6" ht="24">
      <c r="A31" s="17" t="s">
        <v>108</v>
      </c>
      <c r="B31" s="17"/>
    </row>
    <row r="33" spans="1:2">
      <c r="A33" t="s">
        <v>338</v>
      </c>
    </row>
    <row r="34" spans="1:2">
      <c r="A34" s="18" t="s">
        <v>109</v>
      </c>
      <c r="B34" s="18"/>
    </row>
    <row r="35" spans="1:2">
      <c r="A35" s="18" t="s">
        <v>110</v>
      </c>
      <c r="B35" s="18"/>
    </row>
    <row r="36" spans="1:2">
      <c r="A36" s="18" t="s">
        <v>111</v>
      </c>
      <c r="B36" s="18"/>
    </row>
    <row r="37" spans="1:2">
      <c r="A37" s="18" t="s">
        <v>112</v>
      </c>
      <c r="B37" s="18"/>
    </row>
    <row r="38" spans="1:2">
      <c r="A38" s="18" t="s">
        <v>113</v>
      </c>
      <c r="B38" s="18"/>
    </row>
    <row r="39" spans="1:2">
      <c r="A39" s="18" t="s">
        <v>114</v>
      </c>
      <c r="B39" s="18"/>
    </row>
    <row r="41" spans="1:2">
      <c r="A41" t="s">
        <v>115</v>
      </c>
    </row>
    <row r="50" spans="6:6">
      <c r="F50" t="s">
        <v>334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DB56-8EC3-468C-8905-F8761760C6C1}">
  <dimension ref="A1:A93"/>
  <sheetViews>
    <sheetView topLeftCell="A63" workbookViewId="0">
      <selection activeCell="J87" sqref="J87"/>
    </sheetView>
  </sheetViews>
  <sheetFormatPr defaultRowHeight="15"/>
  <sheetData>
    <row r="1" spans="1:1" ht="18">
      <c r="A1" s="19" t="s">
        <v>116</v>
      </c>
    </row>
    <row r="3" spans="1:1">
      <c r="A3" t="s">
        <v>117</v>
      </c>
    </row>
    <row r="4" spans="1:1">
      <c r="A4" s="18"/>
    </row>
    <row r="5" spans="1:1">
      <c r="A5" s="18" t="s">
        <v>118</v>
      </c>
    </row>
    <row r="6" spans="1:1">
      <c r="A6" s="18"/>
    </row>
    <row r="7" spans="1:1">
      <c r="A7" s="18" t="s">
        <v>119</v>
      </c>
    </row>
    <row r="8" spans="1:1">
      <c r="A8" s="18"/>
    </row>
    <row r="9" spans="1:1">
      <c r="A9" s="18" t="s">
        <v>120</v>
      </c>
    </row>
    <row r="10" spans="1:1">
      <c r="A10" s="18"/>
    </row>
    <row r="11" spans="1:1">
      <c r="A11" s="18" t="s">
        <v>121</v>
      </c>
    </row>
    <row r="13" spans="1:1">
      <c r="A13" t="s">
        <v>122</v>
      </c>
    </row>
    <row r="14" spans="1:1">
      <c r="A14" s="18"/>
    </row>
    <row r="15" spans="1:1">
      <c r="A15" s="20" t="s">
        <v>123</v>
      </c>
    </row>
    <row r="16" spans="1:1">
      <c r="A16" s="18"/>
    </row>
    <row r="17" spans="1:1">
      <c r="A17" s="20" t="s">
        <v>124</v>
      </c>
    </row>
    <row r="18" spans="1:1">
      <c r="A18" s="18"/>
    </row>
    <row r="19" spans="1:1">
      <c r="A19" s="20" t="s">
        <v>125</v>
      </c>
    </row>
    <row r="20" spans="1:1">
      <c r="A20" s="18"/>
    </row>
    <row r="21" spans="1:1">
      <c r="A21" s="20" t="s">
        <v>126</v>
      </c>
    </row>
    <row r="23" spans="1:1">
      <c r="A23" t="s">
        <v>127</v>
      </c>
    </row>
    <row r="25" spans="1:1" ht="18">
      <c r="A25" s="19" t="s">
        <v>128</v>
      </c>
    </row>
    <row r="27" spans="1:1">
      <c r="A27" t="s">
        <v>129</v>
      </c>
    </row>
    <row r="28" spans="1:1">
      <c r="A28" s="18"/>
    </row>
    <row r="29" spans="1:1">
      <c r="A29" s="20" t="s">
        <v>130</v>
      </c>
    </row>
    <row r="30" spans="1:1">
      <c r="A30" s="18"/>
    </row>
    <row r="31" spans="1:1">
      <c r="A31" s="20" t="s">
        <v>131</v>
      </c>
    </row>
    <row r="32" spans="1:1">
      <c r="A32" s="18"/>
    </row>
    <row r="33" spans="1:1">
      <c r="A33" s="20" t="s">
        <v>132</v>
      </c>
    </row>
    <row r="34" spans="1:1">
      <c r="A34" s="18"/>
    </row>
    <row r="35" spans="1:1">
      <c r="A35" s="20" t="s">
        <v>133</v>
      </c>
    </row>
    <row r="37" spans="1:1">
      <c r="A37" t="s">
        <v>134</v>
      </c>
    </row>
    <row r="39" spans="1:1" ht="18">
      <c r="A39" s="19" t="s">
        <v>135</v>
      </c>
    </row>
    <row r="41" spans="1:1">
      <c r="A41" t="s">
        <v>136</v>
      </c>
    </row>
    <row r="42" spans="1:1">
      <c r="A42" s="18"/>
    </row>
    <row r="43" spans="1:1">
      <c r="A43" s="18" t="s">
        <v>137</v>
      </c>
    </row>
    <row r="44" spans="1:1">
      <c r="A44" s="18"/>
    </row>
    <row r="45" spans="1:1">
      <c r="A45" s="18" t="s">
        <v>138</v>
      </c>
    </row>
    <row r="46" spans="1:1">
      <c r="A46" s="18"/>
    </row>
    <row r="47" spans="1:1">
      <c r="A47" s="18" t="s">
        <v>139</v>
      </c>
    </row>
    <row r="48" spans="1:1">
      <c r="A48" s="18"/>
    </row>
    <row r="49" spans="1:1">
      <c r="A49" s="18" t="s">
        <v>140</v>
      </c>
    </row>
    <row r="50" spans="1:1">
      <c r="A50" s="18"/>
    </row>
    <row r="51" spans="1:1">
      <c r="A51" s="18" t="s">
        <v>141</v>
      </c>
    </row>
    <row r="53" spans="1:1">
      <c r="A53" t="s">
        <v>142</v>
      </c>
    </row>
    <row r="55" spans="1:1" ht="18">
      <c r="A55" s="19" t="s">
        <v>143</v>
      </c>
    </row>
    <row r="57" spans="1:1">
      <c r="A57" t="s">
        <v>144</v>
      </c>
    </row>
    <row r="58" spans="1:1">
      <c r="A58" s="18"/>
    </row>
    <row r="59" spans="1:1">
      <c r="A59" s="18" t="s">
        <v>145</v>
      </c>
    </row>
    <row r="60" spans="1:1">
      <c r="A60" s="18"/>
    </row>
    <row r="61" spans="1:1">
      <c r="A61" s="18" t="s">
        <v>146</v>
      </c>
    </row>
    <row r="62" spans="1:1">
      <c r="A62" s="18"/>
    </row>
    <row r="63" spans="1:1">
      <c r="A63" s="18" t="s">
        <v>147</v>
      </c>
    </row>
    <row r="64" spans="1:1">
      <c r="A64" s="18"/>
    </row>
    <row r="65" spans="1:1">
      <c r="A65" s="18" t="s">
        <v>148</v>
      </c>
    </row>
    <row r="67" spans="1:1">
      <c r="A67" t="s">
        <v>149</v>
      </c>
    </row>
    <row r="68" spans="1:1">
      <c r="A68" s="18"/>
    </row>
    <row r="69" spans="1:1">
      <c r="A69" s="20" t="s">
        <v>100</v>
      </c>
    </row>
    <row r="70" spans="1:1">
      <c r="A70" s="18"/>
    </row>
    <row r="71" spans="1:1">
      <c r="A71" s="20" t="s">
        <v>101</v>
      </c>
    </row>
    <row r="72" spans="1:1">
      <c r="A72" s="18"/>
    </row>
    <row r="73" spans="1:1">
      <c r="A73" s="20" t="s">
        <v>103</v>
      </c>
    </row>
    <row r="75" spans="1:1">
      <c r="A75" t="s">
        <v>150</v>
      </c>
    </row>
    <row r="77" spans="1:1" ht="18">
      <c r="A77" s="19" t="s">
        <v>151</v>
      </c>
    </row>
    <row r="79" spans="1:1">
      <c r="A79" t="s">
        <v>152</v>
      </c>
    </row>
    <row r="81" spans="1:1" ht="18">
      <c r="A81" s="19" t="s">
        <v>153</v>
      </c>
    </row>
    <row r="83" spans="1:1">
      <c r="A83" t="s">
        <v>154</v>
      </c>
    </row>
    <row r="84" spans="1:1">
      <c r="A84" s="18"/>
    </row>
    <row r="85" spans="1:1">
      <c r="A85" s="18" t="s">
        <v>155</v>
      </c>
    </row>
    <row r="86" spans="1:1">
      <c r="A86" s="18"/>
    </row>
    <row r="87" spans="1:1">
      <c r="A87" s="18" t="s">
        <v>156</v>
      </c>
    </row>
    <row r="88" spans="1:1">
      <c r="A88" s="18"/>
    </row>
    <row r="89" spans="1:1">
      <c r="A89" s="18" t="s">
        <v>157</v>
      </c>
    </row>
    <row r="90" spans="1:1">
      <c r="A90" s="18"/>
    </row>
    <row r="91" spans="1:1">
      <c r="A91" s="18" t="s">
        <v>158</v>
      </c>
    </row>
    <row r="93" spans="1:1">
      <c r="A93" t="s">
        <v>159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6F7C-B2CF-4883-BC40-20726F0968C2}">
  <dimension ref="A1:L171"/>
  <sheetViews>
    <sheetView tabSelected="1" workbookViewId="0">
      <pane xSplit="1" ySplit="1" topLeftCell="B66" activePane="bottomRight" state="frozen"/>
      <selection pane="topRight" activeCell="B1" sqref="B1"/>
      <selection pane="bottomLeft" activeCell="A2" sqref="A2"/>
      <selection pane="bottomRight" activeCell="E84" sqref="E84:H84"/>
    </sheetView>
  </sheetViews>
  <sheetFormatPr defaultRowHeight="15"/>
  <cols>
    <col min="1" max="1" width="19.85546875" bestFit="1" customWidth="1"/>
    <col min="2" max="2" width="10.7109375" style="6" bestFit="1" customWidth="1"/>
    <col min="3" max="3" width="21.85546875" style="6" bestFit="1" customWidth="1"/>
    <col min="4" max="4" width="27" style="6" customWidth="1"/>
    <col min="5" max="5" width="22.28515625" style="6" customWidth="1"/>
    <col min="6" max="6" width="13.42578125" bestFit="1" customWidth="1"/>
    <col min="7" max="7" width="13.85546875" style="6" bestFit="1" customWidth="1"/>
    <col min="8" max="8" width="18.5703125" style="6" bestFit="1" customWidth="1"/>
    <col min="9" max="9" width="14.28515625" bestFit="1" customWidth="1"/>
  </cols>
  <sheetData>
    <row r="1" spans="1:8">
      <c r="A1" s="2" t="s">
        <v>227</v>
      </c>
      <c r="B1" s="4" t="s">
        <v>228</v>
      </c>
      <c r="C1" s="4" t="s">
        <v>229</v>
      </c>
      <c r="D1" s="4" t="s">
        <v>230</v>
      </c>
      <c r="E1" s="4" t="s">
        <v>233</v>
      </c>
      <c r="F1" s="2" t="s">
        <v>231</v>
      </c>
      <c r="G1" s="4" t="s">
        <v>232</v>
      </c>
      <c r="H1" s="4" t="s">
        <v>234</v>
      </c>
    </row>
    <row r="2" spans="1:8">
      <c r="A2" s="22" t="s">
        <v>174</v>
      </c>
      <c r="B2" s="21">
        <v>58805</v>
      </c>
      <c r="C2" s="21">
        <v>9950</v>
      </c>
      <c r="D2" s="21">
        <v>42372</v>
      </c>
      <c r="E2" s="21">
        <v>6778</v>
      </c>
      <c r="F2" s="5">
        <f>C2/B2</f>
        <v>0.16920329903919734</v>
      </c>
      <c r="G2" s="5">
        <f>D2/B2</f>
        <v>0.7205509735566703</v>
      </c>
      <c r="H2" s="5">
        <f>E2/D2</f>
        <v>0.15996412725384687</v>
      </c>
    </row>
    <row r="3" spans="1:8">
      <c r="A3" s="22" t="s">
        <v>163</v>
      </c>
      <c r="B3" s="21">
        <v>231767</v>
      </c>
      <c r="C3" s="21">
        <v>55259</v>
      </c>
      <c r="D3" s="21">
        <v>179166</v>
      </c>
      <c r="E3" s="21">
        <v>42834</v>
      </c>
      <c r="F3" s="5">
        <f>C3/B3</f>
        <v>0.2384247973179961</v>
      </c>
      <c r="G3" s="5">
        <f>D3/B3</f>
        <v>0.77304361708094771</v>
      </c>
      <c r="H3" s="5">
        <f>E3/D3</f>
        <v>0.23907437795117378</v>
      </c>
    </row>
    <row r="4" spans="1:8">
      <c r="A4" s="22" t="s">
        <v>193</v>
      </c>
      <c r="B4" s="21">
        <v>25223</v>
      </c>
      <c r="C4" s="21">
        <v>2783</v>
      </c>
      <c r="D4" s="21">
        <v>11336</v>
      </c>
      <c r="E4" s="21">
        <v>1242</v>
      </c>
      <c r="F4" s="5">
        <f>C4/B4</f>
        <v>0.11033580462276493</v>
      </c>
      <c r="G4" s="5">
        <f>D4/B4</f>
        <v>0.44943107481267097</v>
      </c>
      <c r="H4" s="5">
        <f>E4/D4</f>
        <v>0.10956245589273113</v>
      </c>
    </row>
    <row r="5" spans="1:8">
      <c r="A5" s="22" t="s">
        <v>213</v>
      </c>
      <c r="B5" s="21">
        <v>22293</v>
      </c>
      <c r="C5" s="21">
        <v>567</v>
      </c>
      <c r="D5" s="21">
        <v>11509</v>
      </c>
      <c r="E5" s="21">
        <v>277</v>
      </c>
      <c r="F5" s="5">
        <f>C5/B5</f>
        <v>2.5433992733144933E-2</v>
      </c>
      <c r="G5" s="5">
        <f>D5/B5</f>
        <v>0.5162607096397972</v>
      </c>
      <c r="H5" s="5">
        <f>E5/D5</f>
        <v>2.4068120601268572E-2</v>
      </c>
    </row>
    <row r="6" spans="1:8">
      <c r="A6" s="22" t="s">
        <v>221</v>
      </c>
      <c r="B6" s="21">
        <v>59134</v>
      </c>
      <c r="C6" s="21">
        <v>178</v>
      </c>
      <c r="D6" s="21">
        <v>39816</v>
      </c>
      <c r="E6" s="21">
        <v>115</v>
      </c>
      <c r="F6" s="5">
        <f>C6/B6</f>
        <v>3.0101126255622822E-3</v>
      </c>
      <c r="G6" s="5">
        <f>D6/B6</f>
        <v>0.67331822640105521</v>
      </c>
      <c r="H6" s="5">
        <f>E6/D6</f>
        <v>2.8882861161342176E-3</v>
      </c>
    </row>
    <row r="7" spans="1:8">
      <c r="A7" s="22" t="s">
        <v>211</v>
      </c>
      <c r="B7" s="21">
        <v>10357</v>
      </c>
      <c r="C7" s="21">
        <v>712</v>
      </c>
      <c r="D7" s="21">
        <v>2944</v>
      </c>
      <c r="E7" s="21">
        <v>311</v>
      </c>
      <c r="F7" s="5">
        <f>C7/B7</f>
        <v>6.8745775803804185E-2</v>
      </c>
      <c r="G7" s="5">
        <f>D7/B7</f>
        <v>0.28425219658202183</v>
      </c>
      <c r="H7" s="5">
        <f>E7/D7</f>
        <v>0.10563858695652174</v>
      </c>
    </row>
    <row r="8" spans="1:8">
      <c r="A8" s="22" t="s">
        <v>203</v>
      </c>
      <c r="B8" s="21">
        <v>19051</v>
      </c>
      <c r="C8" s="21">
        <v>1199</v>
      </c>
      <c r="D8" s="21">
        <v>10225</v>
      </c>
      <c r="E8" s="21">
        <v>621</v>
      </c>
      <c r="F8" s="5">
        <f>C8/B8</f>
        <v>6.2936328801637714E-2</v>
      </c>
      <c r="G8" s="5">
        <f>D8/B8</f>
        <v>0.53671723269119731</v>
      </c>
      <c r="H8" s="5">
        <f>E8/D8</f>
        <v>6.0733496332518337E-2</v>
      </c>
    </row>
    <row r="9" spans="1:8">
      <c r="A9" s="22" t="s">
        <v>169</v>
      </c>
      <c r="B9" s="21">
        <v>116441</v>
      </c>
      <c r="C9" s="21">
        <v>24288</v>
      </c>
      <c r="D9" s="21">
        <v>66621</v>
      </c>
      <c r="E9" s="21">
        <v>14618</v>
      </c>
      <c r="F9" s="5">
        <f>C9/B9</f>
        <v>0.20858632268702604</v>
      </c>
      <c r="G9" s="5">
        <f>D9/B9</f>
        <v>0.57214383249886214</v>
      </c>
      <c r="H9" s="5">
        <f>E9/D9</f>
        <v>0.21942030290749162</v>
      </c>
    </row>
    <row r="10" spans="1:8">
      <c r="A10" s="22" t="s">
        <v>189</v>
      </c>
      <c r="B10" s="21">
        <v>34772</v>
      </c>
      <c r="C10" s="21">
        <v>4042</v>
      </c>
      <c r="D10" s="21">
        <v>19163</v>
      </c>
      <c r="E10" s="21">
        <v>2048</v>
      </c>
      <c r="F10" s="5">
        <f>C10/B10</f>
        <v>0.1162429541010008</v>
      </c>
      <c r="G10" s="5">
        <f>D10/B10</f>
        <v>0.55110433682273097</v>
      </c>
      <c r="H10" s="5">
        <f>E10/D10</f>
        <v>0.10687261910974273</v>
      </c>
    </row>
    <row r="11" spans="1:8">
      <c r="A11" s="22" t="s">
        <v>216</v>
      </c>
      <c r="B11" s="21">
        <v>24971</v>
      </c>
      <c r="C11" s="21">
        <v>334</v>
      </c>
      <c r="D11" s="21">
        <v>15209</v>
      </c>
      <c r="E11" s="21">
        <v>230</v>
      </c>
      <c r="F11" s="5">
        <f>C11/B11</f>
        <v>1.3375515598093789E-2</v>
      </c>
      <c r="G11" s="5">
        <f>D11/B11</f>
        <v>0.60906651715990545</v>
      </c>
      <c r="H11" s="5">
        <f>E11/D11</f>
        <v>1.5122624761654284E-2</v>
      </c>
    </row>
    <row r="12" spans="1:8">
      <c r="A12" s="22" t="s">
        <v>181</v>
      </c>
      <c r="B12" s="21">
        <v>45014</v>
      </c>
      <c r="C12" s="21">
        <v>6666</v>
      </c>
      <c r="D12" s="21">
        <v>28985</v>
      </c>
      <c r="E12" s="21">
        <v>3829</v>
      </c>
      <c r="F12" s="5">
        <f>C12/B12</f>
        <v>0.14808726174079176</v>
      </c>
      <c r="G12" s="5">
        <f>D12/B12</f>
        <v>0.64391078331185858</v>
      </c>
      <c r="H12" s="5">
        <f>E12/D12</f>
        <v>0.13210281179920649</v>
      </c>
    </row>
    <row r="13" spans="1:8">
      <c r="A13" s="22" t="s">
        <v>204</v>
      </c>
      <c r="B13" s="21">
        <v>12665</v>
      </c>
      <c r="C13" s="21">
        <v>1136</v>
      </c>
      <c r="D13" s="21">
        <v>7128</v>
      </c>
      <c r="E13" s="21">
        <v>610</v>
      </c>
      <c r="F13" s="5">
        <f>C13/B13</f>
        <v>8.9696012633241215E-2</v>
      </c>
      <c r="G13" s="5">
        <f>D13/B13</f>
        <v>0.5628108961705488</v>
      </c>
      <c r="H13" s="5">
        <f>E13/D13</f>
        <v>8.557800224466891E-2</v>
      </c>
    </row>
    <row r="14" spans="1:8">
      <c r="A14" s="22" t="s">
        <v>197</v>
      </c>
      <c r="B14" s="21">
        <v>23087</v>
      </c>
      <c r="C14" s="21">
        <v>1523</v>
      </c>
      <c r="D14" s="21">
        <v>13522</v>
      </c>
      <c r="E14" s="21">
        <v>937</v>
      </c>
      <c r="F14" s="5">
        <f>C14/B14</f>
        <v>6.5967860700827302E-2</v>
      </c>
      <c r="G14" s="5">
        <f>D14/B14</f>
        <v>0.58569757872395722</v>
      </c>
      <c r="H14" s="5">
        <f>E14/D14</f>
        <v>6.9294483064635412E-2</v>
      </c>
    </row>
    <row r="15" spans="1:8">
      <c r="A15" s="22" t="s">
        <v>215</v>
      </c>
      <c r="B15" s="21">
        <v>14236</v>
      </c>
      <c r="C15" s="21">
        <v>394</v>
      </c>
      <c r="D15" s="21">
        <v>8204</v>
      </c>
      <c r="E15" s="21">
        <v>242</v>
      </c>
      <c r="F15" s="5">
        <f>C15/B15</f>
        <v>2.7676313571227872E-2</v>
      </c>
      <c r="G15" s="5">
        <f>D15/B15</f>
        <v>0.57628547344759762</v>
      </c>
      <c r="H15" s="5">
        <f>E15/D15</f>
        <v>2.9497805948317895E-2</v>
      </c>
    </row>
    <row r="16" spans="1:8">
      <c r="A16" s="22" t="s">
        <v>224</v>
      </c>
      <c r="B16" s="21">
        <v>15056</v>
      </c>
      <c r="C16" s="21">
        <v>84</v>
      </c>
      <c r="D16" s="21">
        <v>9594</v>
      </c>
      <c r="E16" s="21">
        <v>52</v>
      </c>
      <c r="F16" s="5">
        <f>C16/B16</f>
        <v>5.5791710945802342E-3</v>
      </c>
      <c r="G16" s="5">
        <f>D16/B16</f>
        <v>0.63722104144527103</v>
      </c>
      <c r="H16" s="5">
        <f>E16/D16</f>
        <v>5.4200542005420054E-3</v>
      </c>
    </row>
    <row r="17" spans="1:8">
      <c r="A17" s="22" t="s">
        <v>175</v>
      </c>
      <c r="B17" s="21">
        <v>53465</v>
      </c>
      <c r="C17" s="21">
        <v>8139</v>
      </c>
      <c r="D17" s="21">
        <v>35880</v>
      </c>
      <c r="E17" s="21">
        <v>6297</v>
      </c>
      <c r="F17" s="5">
        <f>C17/B17</f>
        <v>0.1522304311231647</v>
      </c>
      <c r="G17" s="5">
        <f>D17/B17</f>
        <v>0.67109323856728698</v>
      </c>
      <c r="H17" s="5">
        <f>E17/D17</f>
        <v>0.17550167224080268</v>
      </c>
    </row>
    <row r="18" spans="1:8">
      <c r="A18" s="22" t="s">
        <v>182</v>
      </c>
      <c r="B18" s="21">
        <v>57227</v>
      </c>
      <c r="C18" s="21">
        <v>4516</v>
      </c>
      <c r="D18" s="21">
        <v>38783</v>
      </c>
      <c r="E18" s="21">
        <v>3549</v>
      </c>
      <c r="F18" s="5">
        <f>C18/B18</f>
        <v>7.8913799430338827E-2</v>
      </c>
      <c r="G18" s="5">
        <f>D18/B18</f>
        <v>0.67770458000594125</v>
      </c>
      <c r="H18" s="5">
        <f>E18/D18</f>
        <v>9.1509166387334653E-2</v>
      </c>
    </row>
    <row r="19" spans="1:8">
      <c r="A19" s="22" t="s">
        <v>200</v>
      </c>
      <c r="B19" s="21">
        <v>11597</v>
      </c>
      <c r="C19" s="21">
        <v>1435</v>
      </c>
      <c r="D19" s="21">
        <v>5377</v>
      </c>
      <c r="E19" s="21">
        <v>700</v>
      </c>
      <c r="F19" s="5">
        <f>C19/B19</f>
        <v>0.1237388979908597</v>
      </c>
      <c r="G19" s="5">
        <f>D19/B19</f>
        <v>0.46365439337759767</v>
      </c>
      <c r="H19" s="5">
        <f>E19/D19</f>
        <v>0.1301841175376604</v>
      </c>
    </row>
    <row r="20" spans="1:8">
      <c r="A20" s="22" t="s">
        <v>208</v>
      </c>
      <c r="B20" s="21">
        <v>10387</v>
      </c>
      <c r="C20" s="21">
        <v>657</v>
      </c>
      <c r="D20" s="21">
        <v>5876</v>
      </c>
      <c r="E20" s="21">
        <v>449</v>
      </c>
      <c r="F20" s="5">
        <f>C20/B20</f>
        <v>6.3252142100702805E-2</v>
      </c>
      <c r="G20" s="5">
        <f>D20/B20</f>
        <v>0.5657071339173968</v>
      </c>
      <c r="H20" s="5">
        <f>E20/D20</f>
        <v>7.6412525527569775E-2</v>
      </c>
    </row>
    <row r="21" spans="1:8">
      <c r="A21" s="22" t="s">
        <v>202</v>
      </c>
      <c r="B21" s="21">
        <v>37570</v>
      </c>
      <c r="C21" s="21">
        <v>1282</v>
      </c>
      <c r="D21" s="21">
        <v>20965</v>
      </c>
      <c r="E21" s="21">
        <v>631</v>
      </c>
      <c r="F21" s="5">
        <f>C21/B21</f>
        <v>3.4122970455150385E-2</v>
      </c>
      <c r="G21" s="5">
        <f>D21/B21</f>
        <v>0.55802501996273624</v>
      </c>
      <c r="H21" s="5">
        <f>E21/D21</f>
        <v>3.0097782017648463E-2</v>
      </c>
    </row>
    <row r="22" spans="1:8">
      <c r="A22" s="22" t="s">
        <v>210</v>
      </c>
      <c r="B22" s="21">
        <v>13194</v>
      </c>
      <c r="C22" s="21">
        <v>608</v>
      </c>
      <c r="D22" s="21">
        <v>7691</v>
      </c>
      <c r="E22" s="21">
        <v>344</v>
      </c>
      <c r="F22" s="5">
        <f>C22/B22</f>
        <v>4.6081552220706382E-2</v>
      </c>
      <c r="G22" s="5">
        <f>D22/B22</f>
        <v>0.5829164771866</v>
      </c>
      <c r="H22" s="5">
        <f>E22/D22</f>
        <v>4.4727603692627745E-2</v>
      </c>
    </row>
    <row r="23" spans="1:8">
      <c r="A23" s="22" t="s">
        <v>183</v>
      </c>
      <c r="B23" s="21">
        <v>87866</v>
      </c>
      <c r="C23" s="21">
        <v>3981</v>
      </c>
      <c r="D23" s="21">
        <v>56340</v>
      </c>
      <c r="E23" s="21">
        <v>3114</v>
      </c>
      <c r="F23" s="5">
        <f>C23/B23</f>
        <v>4.5307627523729313E-2</v>
      </c>
      <c r="G23" s="5">
        <f>D23/B23</f>
        <v>0.64120365101404408</v>
      </c>
      <c r="H23" s="5">
        <f>E23/D23</f>
        <v>5.5271565495207668E-2</v>
      </c>
    </row>
    <row r="24" spans="1:8">
      <c r="A24" s="22" t="s">
        <v>191</v>
      </c>
      <c r="B24" s="21">
        <v>49326</v>
      </c>
      <c r="C24" s="21">
        <v>3758</v>
      </c>
      <c r="D24" s="21">
        <v>28758</v>
      </c>
      <c r="E24" s="21">
        <v>1879</v>
      </c>
      <c r="F24" s="5">
        <f>C24/B24</f>
        <v>7.6187000770384788E-2</v>
      </c>
      <c r="G24" s="5">
        <f>D24/B24</f>
        <v>0.5830190974334023</v>
      </c>
      <c r="H24" s="5">
        <f>E24/D24</f>
        <v>6.5338340635649209E-2</v>
      </c>
    </row>
    <row r="25" spans="1:8">
      <c r="A25" s="22" t="s">
        <v>187</v>
      </c>
      <c r="B25" s="21">
        <v>38462</v>
      </c>
      <c r="C25" s="21">
        <v>4303</v>
      </c>
      <c r="D25" s="21">
        <v>16719</v>
      </c>
      <c r="E25" s="21">
        <v>2180</v>
      </c>
      <c r="F25" s="5">
        <f>C25/B25</f>
        <v>0.11187665748011023</v>
      </c>
      <c r="G25" s="5">
        <f>D25/B25</f>
        <v>0.43468878373459519</v>
      </c>
      <c r="H25" s="5">
        <f>E25/D25</f>
        <v>0.13039057359889947</v>
      </c>
    </row>
    <row r="26" spans="1:8">
      <c r="A26" s="22" t="s">
        <v>222</v>
      </c>
      <c r="B26" s="21">
        <v>71608</v>
      </c>
      <c r="C26" s="21">
        <v>229</v>
      </c>
      <c r="D26" s="21">
        <v>37066</v>
      </c>
      <c r="E26" s="21">
        <v>109</v>
      </c>
      <c r="F26" s="5">
        <f>C26/B26</f>
        <v>3.1979667076304326E-3</v>
      </c>
      <c r="G26" s="5">
        <f>D26/B26</f>
        <v>0.51762372919226907</v>
      </c>
      <c r="H26" s="5">
        <f>E26/D26</f>
        <v>2.9407003723088544E-3</v>
      </c>
    </row>
    <row r="27" spans="1:8">
      <c r="A27" s="22" t="s">
        <v>178</v>
      </c>
      <c r="B27" s="21">
        <v>87977</v>
      </c>
      <c r="C27" s="21">
        <v>7536</v>
      </c>
      <c r="D27" s="21">
        <v>62693</v>
      </c>
      <c r="E27" s="21">
        <v>5295</v>
      </c>
      <c r="F27" s="5">
        <f>C27/B27</f>
        <v>8.565875171919933E-2</v>
      </c>
      <c r="G27" s="5">
        <f>D27/B27</f>
        <v>0.71260670402491555</v>
      </c>
      <c r="H27" s="5">
        <f>E27/D27</f>
        <v>8.4459190021214492E-2</v>
      </c>
    </row>
    <row r="28" spans="1:8">
      <c r="A28" s="22" t="s">
        <v>196</v>
      </c>
      <c r="B28" s="21">
        <v>36757</v>
      </c>
      <c r="C28" s="21">
        <v>2046</v>
      </c>
      <c r="D28" s="21">
        <v>18421</v>
      </c>
      <c r="E28" s="21">
        <v>1106</v>
      </c>
      <c r="F28" s="5">
        <f>C28/B28</f>
        <v>5.5662866936909978E-2</v>
      </c>
      <c r="G28" s="5">
        <f>D28/B28</f>
        <v>0.50115624234839617</v>
      </c>
      <c r="H28" s="5">
        <f>E28/D28</f>
        <v>6.0040171543347266E-2</v>
      </c>
    </row>
    <row r="29" spans="1:8">
      <c r="A29" s="22" t="s">
        <v>172</v>
      </c>
      <c r="B29" s="21">
        <v>103436</v>
      </c>
      <c r="C29" s="21">
        <v>15156</v>
      </c>
      <c r="D29" s="21">
        <v>61532</v>
      </c>
      <c r="E29" s="21">
        <v>8612</v>
      </c>
      <c r="F29" s="5">
        <f>C29/B29</f>
        <v>0.14652538767933795</v>
      </c>
      <c r="G29" s="5">
        <f>D29/B29</f>
        <v>0.59487992575118909</v>
      </c>
      <c r="H29" s="5">
        <f>E29/D29</f>
        <v>0.13995969576805564</v>
      </c>
    </row>
    <row r="30" spans="1:8">
      <c r="A30" s="22" t="s">
        <v>217</v>
      </c>
      <c r="B30" s="21">
        <v>16321</v>
      </c>
      <c r="C30" s="21">
        <v>366</v>
      </c>
      <c r="D30" s="21">
        <v>9449</v>
      </c>
      <c r="E30" s="21">
        <v>228</v>
      </c>
      <c r="F30" s="5">
        <f>C30/B30</f>
        <v>2.2425096501439864E-2</v>
      </c>
      <c r="G30" s="5">
        <f>D30/B30</f>
        <v>0.57894736842105265</v>
      </c>
      <c r="H30" s="5">
        <f>E30/D30</f>
        <v>2.4129537517197586E-2</v>
      </c>
    </row>
    <row r="31" spans="1:8">
      <c r="A31" s="22" t="s">
        <v>184</v>
      </c>
      <c r="B31" s="21">
        <v>32113</v>
      </c>
      <c r="C31" s="21">
        <v>4548</v>
      </c>
      <c r="D31" s="21">
        <v>17735</v>
      </c>
      <c r="E31" s="21">
        <v>2504</v>
      </c>
      <c r="F31" s="5">
        <f>C31/B31</f>
        <v>0.14162488711736679</v>
      </c>
      <c r="G31" s="5">
        <f>D31/B31</f>
        <v>0.55226855167689093</v>
      </c>
      <c r="H31" s="5">
        <f>E31/D31</f>
        <v>0.14118973780659713</v>
      </c>
    </row>
    <row r="32" spans="1:8">
      <c r="A32" s="22" t="s">
        <v>225</v>
      </c>
      <c r="B32" s="21">
        <v>26659</v>
      </c>
      <c r="C32" s="21">
        <v>68</v>
      </c>
      <c r="D32" s="21">
        <v>14814</v>
      </c>
      <c r="E32" s="21">
        <v>32</v>
      </c>
      <c r="F32" s="5">
        <f>C32/B32</f>
        <v>2.5507333358340523E-3</v>
      </c>
      <c r="G32" s="5">
        <f>D32/B32</f>
        <v>0.5556847593683184</v>
      </c>
      <c r="H32" s="5">
        <f>E32/D32</f>
        <v>2.1601188065343592E-3</v>
      </c>
    </row>
    <row r="33" spans="1:12">
      <c r="A33" s="22" t="s">
        <v>218</v>
      </c>
      <c r="B33" s="21">
        <v>7730</v>
      </c>
      <c r="C33" s="21">
        <v>633</v>
      </c>
      <c r="D33" s="21">
        <v>2676</v>
      </c>
      <c r="E33" s="21">
        <v>226</v>
      </c>
      <c r="F33" s="5">
        <f>C33/B33</f>
        <v>8.1888745148771022E-2</v>
      </c>
      <c r="G33" s="5">
        <f>D33/B33</f>
        <v>0.34618369987063391</v>
      </c>
      <c r="H33" s="5">
        <f>E33/D33</f>
        <v>8.4454409566517188E-2</v>
      </c>
      <c r="L33" t="s">
        <v>344</v>
      </c>
    </row>
    <row r="34" spans="1:12">
      <c r="A34" s="22" t="s">
        <v>205</v>
      </c>
      <c r="B34" s="21">
        <v>14785</v>
      </c>
      <c r="C34" s="21">
        <v>1091</v>
      </c>
      <c r="D34" s="21">
        <v>8375</v>
      </c>
      <c r="E34" s="21">
        <v>607</v>
      </c>
      <c r="F34" s="5">
        <f>C34/B34</f>
        <v>7.3791004396347656E-2</v>
      </c>
      <c r="G34" s="5">
        <f>D34/B34</f>
        <v>0.56645248562732498</v>
      </c>
      <c r="H34" s="5">
        <f>E34/D34</f>
        <v>7.2477611940298503E-2</v>
      </c>
    </row>
    <row r="35" spans="1:12">
      <c r="A35" s="22" t="s">
        <v>214</v>
      </c>
      <c r="B35" s="21">
        <v>17146</v>
      </c>
      <c r="C35" s="21">
        <v>416</v>
      </c>
      <c r="D35" s="21">
        <v>10791</v>
      </c>
      <c r="E35" s="21">
        <v>264</v>
      </c>
      <c r="F35" s="5">
        <f>C35/B35</f>
        <v>2.4262218593257903E-2</v>
      </c>
      <c r="G35" s="5">
        <f>D35/B35</f>
        <v>0.62935961740347601</v>
      </c>
      <c r="H35" s="5">
        <f>E35/D35</f>
        <v>2.4464831804281346E-2</v>
      </c>
    </row>
    <row r="36" spans="1:12">
      <c r="A36" s="22" t="s">
        <v>171</v>
      </c>
      <c r="B36" s="21">
        <v>107202</v>
      </c>
      <c r="C36" s="21">
        <v>13266</v>
      </c>
      <c r="D36" s="21">
        <v>66396</v>
      </c>
      <c r="E36" s="21">
        <v>9301</v>
      </c>
      <c r="F36" s="5">
        <f>C36/B36</f>
        <v>0.12374769127441652</v>
      </c>
      <c r="G36" s="5">
        <f>D36/B36</f>
        <v>0.61935411652767669</v>
      </c>
      <c r="H36" s="5">
        <f>E36/D36</f>
        <v>0.1400837399843364</v>
      </c>
    </row>
    <row r="37" spans="1:12">
      <c r="A37" s="22" t="s">
        <v>188</v>
      </c>
      <c r="B37" s="21">
        <v>52579</v>
      </c>
      <c r="C37" s="21">
        <v>3804</v>
      </c>
      <c r="D37" s="21">
        <v>30141</v>
      </c>
      <c r="E37" s="21">
        <v>2142</v>
      </c>
      <c r="F37" s="5">
        <f>C37/B37</f>
        <v>7.2348275927651723E-2</v>
      </c>
      <c r="G37" s="5">
        <f>D37/B37</f>
        <v>0.57325167842674829</v>
      </c>
      <c r="H37" s="5">
        <f>E37/D37</f>
        <v>7.1065989847715741E-2</v>
      </c>
    </row>
    <row r="38" spans="1:12">
      <c r="A38" s="22" t="s">
        <v>160</v>
      </c>
      <c r="B38" s="21">
        <v>674721</v>
      </c>
      <c r="C38" s="21">
        <v>185974</v>
      </c>
      <c r="D38" s="21">
        <v>432022</v>
      </c>
      <c r="E38" s="21">
        <v>133014</v>
      </c>
      <c r="F38" s="5">
        <f>C38/B38</f>
        <v>0.27563096450236468</v>
      </c>
      <c r="G38" s="5">
        <f>D38/B38</f>
        <v>0.6402972487887586</v>
      </c>
      <c r="H38" s="5">
        <f>E38/D38</f>
        <v>0.30788709834221406</v>
      </c>
    </row>
    <row r="39" spans="1:12">
      <c r="A39" s="22" t="s">
        <v>223</v>
      </c>
      <c r="B39" s="21">
        <v>13972</v>
      </c>
      <c r="C39" s="21">
        <v>134</v>
      </c>
      <c r="D39" s="21">
        <v>7551</v>
      </c>
      <c r="E39" s="21">
        <v>74</v>
      </c>
      <c r="F39" s="5">
        <f>C39/B39</f>
        <v>9.590609791010592E-3</v>
      </c>
      <c r="G39" s="5">
        <f>D39/B39</f>
        <v>0.5404380188949327</v>
      </c>
      <c r="H39" s="5">
        <f>E39/D39</f>
        <v>9.8000264865580715E-3</v>
      </c>
    </row>
    <row r="40" spans="1:12">
      <c r="A40" s="22" t="s">
        <v>179</v>
      </c>
      <c r="B40" s="21">
        <v>93564</v>
      </c>
      <c r="C40" s="21">
        <v>7365</v>
      </c>
      <c r="D40" s="21">
        <v>64462</v>
      </c>
      <c r="E40" s="21">
        <v>5268</v>
      </c>
      <c r="F40" s="5">
        <f>C40/B40</f>
        <v>7.8716172887007829E-2</v>
      </c>
      <c r="G40" s="5">
        <f>D40/B40</f>
        <v>0.68896156641443285</v>
      </c>
      <c r="H40" s="5">
        <f>E40/D40</f>
        <v>8.1722565232229843E-2</v>
      </c>
    </row>
    <row r="41" spans="1:12">
      <c r="A41" s="22" t="s">
        <v>220</v>
      </c>
      <c r="B41" s="21">
        <v>33073</v>
      </c>
      <c r="C41" s="21">
        <v>189</v>
      </c>
      <c r="D41" s="21">
        <v>21355</v>
      </c>
      <c r="E41" s="21">
        <v>139</v>
      </c>
      <c r="F41" s="5">
        <f>C41/B41</f>
        <v>5.7146312702204211E-3</v>
      </c>
      <c r="G41" s="5">
        <f>D41/B41</f>
        <v>0.64569286124633385</v>
      </c>
      <c r="H41" s="5">
        <f>E41/D41</f>
        <v>6.5090142823694686E-3</v>
      </c>
    </row>
    <row r="42" spans="1:12">
      <c r="A42" s="22" t="s">
        <v>165</v>
      </c>
      <c r="B42" s="21">
        <v>174241</v>
      </c>
      <c r="C42" s="21">
        <v>48766</v>
      </c>
      <c r="D42" s="21">
        <v>115043</v>
      </c>
      <c r="E42" s="21">
        <v>37598</v>
      </c>
      <c r="F42" s="5">
        <f>C42/B42</f>
        <v>0.27987672247060108</v>
      </c>
      <c r="G42" s="5">
        <f>D42/B42</f>
        <v>0.66025217945259729</v>
      </c>
      <c r="H42" s="5">
        <f>E42/D42</f>
        <v>0.32681692932207956</v>
      </c>
    </row>
    <row r="43" spans="1:12">
      <c r="A43" s="22" t="s">
        <v>170</v>
      </c>
      <c r="B43" s="21">
        <v>103570</v>
      </c>
      <c r="C43" s="21">
        <v>14838</v>
      </c>
      <c r="D43" s="21">
        <v>81077</v>
      </c>
      <c r="E43" s="21">
        <v>12769</v>
      </c>
      <c r="F43" s="5">
        <f>C43/B43</f>
        <v>0.14326542435068071</v>
      </c>
      <c r="G43" s="5">
        <f>D43/B43</f>
        <v>0.78282321135463939</v>
      </c>
      <c r="H43" s="5">
        <f>E43/D43</f>
        <v>0.15749226044377568</v>
      </c>
    </row>
    <row r="44" spans="1:12">
      <c r="A44" s="22" t="s">
        <v>219</v>
      </c>
      <c r="B44" s="21">
        <v>10311</v>
      </c>
      <c r="C44" s="21">
        <v>532</v>
      </c>
      <c r="D44" s="21">
        <v>4372</v>
      </c>
      <c r="E44" s="21">
        <v>192</v>
      </c>
      <c r="F44" s="5">
        <f>C44/B44</f>
        <v>5.1595383570943655E-2</v>
      </c>
      <c r="G44" s="5">
        <f>D44/B44</f>
        <v>0.42401318979730385</v>
      </c>
      <c r="H44" s="5">
        <f>E44/D44</f>
        <v>4.3915827996340348E-2</v>
      </c>
    </row>
    <row r="45" spans="1:12">
      <c r="A45" s="22" t="s">
        <v>185</v>
      </c>
      <c r="B45" s="21">
        <v>19532</v>
      </c>
      <c r="C45" s="21">
        <v>7772</v>
      </c>
      <c r="D45" s="21">
        <v>8033</v>
      </c>
      <c r="E45" s="21">
        <v>2498</v>
      </c>
      <c r="F45" s="5">
        <f>C45/B45</f>
        <v>0.3979111202129838</v>
      </c>
      <c r="G45" s="5">
        <f>D45/B45</f>
        <v>0.41127380708580791</v>
      </c>
      <c r="H45" s="5">
        <f>E45/D45</f>
        <v>0.31096726005228431</v>
      </c>
    </row>
    <row r="46" spans="1:12">
      <c r="A46" s="22" t="s">
        <v>161</v>
      </c>
      <c r="B46" s="21">
        <v>388153</v>
      </c>
      <c r="C46" s="21">
        <v>120950</v>
      </c>
      <c r="D46" s="21">
        <v>301347</v>
      </c>
      <c r="E46" s="21">
        <v>106257</v>
      </c>
      <c r="F46" s="5">
        <f>C46/B46</f>
        <v>0.31160392937836368</v>
      </c>
      <c r="G46" s="5">
        <f>D46/B46</f>
        <v>0.77636138326896864</v>
      </c>
      <c r="H46" s="5">
        <f>E46/D46</f>
        <v>0.35260679548825774</v>
      </c>
    </row>
    <row r="47" spans="1:12">
      <c r="A47" s="22" t="s">
        <v>190</v>
      </c>
      <c r="B47" s="21">
        <v>19323</v>
      </c>
      <c r="C47" s="21">
        <v>3561</v>
      </c>
      <c r="D47" s="21">
        <v>10498</v>
      </c>
      <c r="E47" s="21">
        <v>1970</v>
      </c>
      <c r="F47" s="5">
        <f>C47/B47</f>
        <v>0.18428815401335197</v>
      </c>
      <c r="G47" s="5">
        <f>D47/B47</f>
        <v>0.54329037934068214</v>
      </c>
      <c r="H47" s="5">
        <f>E47/D47</f>
        <v>0.18765479138883598</v>
      </c>
    </row>
    <row r="48" spans="1:12">
      <c r="A48" s="22" t="s">
        <v>212</v>
      </c>
      <c r="B48" s="21">
        <v>29341</v>
      </c>
      <c r="C48" s="21">
        <v>514</v>
      </c>
      <c r="D48" s="21">
        <v>17282</v>
      </c>
      <c r="E48" s="21">
        <v>294</v>
      </c>
      <c r="F48" s="5">
        <f>C48/B48</f>
        <v>1.751814866568965E-2</v>
      </c>
      <c r="G48" s="5">
        <f>D48/B48</f>
        <v>0.58900514638219559</v>
      </c>
      <c r="H48" s="5">
        <f>E48/D48</f>
        <v>1.7011919916676312E-2</v>
      </c>
    </row>
    <row r="49" spans="1:11">
      <c r="A49" s="22" t="s">
        <v>173</v>
      </c>
      <c r="B49" s="21">
        <v>97612</v>
      </c>
      <c r="C49" s="21">
        <v>14890</v>
      </c>
      <c r="D49" s="21">
        <v>61435</v>
      </c>
      <c r="E49" s="21">
        <v>8284</v>
      </c>
      <c r="F49" s="5">
        <f>C49/B49</f>
        <v>0.1525427201573577</v>
      </c>
      <c r="G49" s="5">
        <f>D49/B49</f>
        <v>0.62937958447731834</v>
      </c>
      <c r="H49" s="5">
        <f>E49/D49</f>
        <v>0.13484170261251729</v>
      </c>
    </row>
    <row r="50" spans="1:11">
      <c r="A50" s="22" t="s">
        <v>164</v>
      </c>
      <c r="B50" s="21">
        <v>414809</v>
      </c>
      <c r="C50" s="21">
        <v>60092</v>
      </c>
      <c r="D50" s="21">
        <v>252177</v>
      </c>
      <c r="E50" s="21">
        <v>39741</v>
      </c>
      <c r="F50" s="5">
        <f>C50/B50</f>
        <v>0.14486667357747782</v>
      </c>
      <c r="G50" s="5">
        <f>D50/B50</f>
        <v>0.60793521837761477</v>
      </c>
      <c r="H50" s="5">
        <f>E50/D50</f>
        <v>0.15759169154998276</v>
      </c>
    </row>
    <row r="51" spans="1:11">
      <c r="A51" s="22" t="s">
        <v>192</v>
      </c>
      <c r="B51" s="21">
        <v>19772</v>
      </c>
      <c r="C51" s="21">
        <v>2475</v>
      </c>
      <c r="D51" s="21">
        <v>11104</v>
      </c>
      <c r="E51" s="21">
        <v>1589</v>
      </c>
      <c r="F51" s="5">
        <f>C51/B51</f>
        <v>0.12517701800525996</v>
      </c>
      <c r="G51" s="5">
        <f>D51/B51</f>
        <v>0.56160226583046735</v>
      </c>
      <c r="H51" s="5">
        <f>E51/D51</f>
        <v>0.14310158501440923</v>
      </c>
    </row>
    <row r="52" spans="1:11">
      <c r="A52" s="22" t="s">
        <v>167</v>
      </c>
      <c r="B52" s="21">
        <v>228954</v>
      </c>
      <c r="C52" s="21">
        <v>48105</v>
      </c>
      <c r="D52" s="21">
        <v>133248</v>
      </c>
      <c r="E52" s="21">
        <v>33781</v>
      </c>
      <c r="F52" s="5">
        <f>C52/B52</f>
        <v>0.21010770722503211</v>
      </c>
      <c r="G52" s="5">
        <f>D52/B52</f>
        <v>0.58198590109803716</v>
      </c>
      <c r="H52" s="5">
        <f>E52/D52</f>
        <v>0.25351975264169069</v>
      </c>
    </row>
    <row r="53" spans="1:11">
      <c r="A53" s="22" t="s">
        <v>168</v>
      </c>
      <c r="B53" s="21">
        <v>123421</v>
      </c>
      <c r="C53" s="21">
        <v>25045</v>
      </c>
      <c r="D53" s="21">
        <v>83913</v>
      </c>
      <c r="E53" s="21">
        <v>18222</v>
      </c>
      <c r="F53" s="5">
        <f>C53/B53</f>
        <v>0.20292332747263431</v>
      </c>
      <c r="G53" s="5">
        <f>D53/B53</f>
        <v>0.67989240080699398</v>
      </c>
      <c r="H53" s="5">
        <f>E53/D53</f>
        <v>0.21715348039040436</v>
      </c>
    </row>
    <row r="54" spans="1:11">
      <c r="A54" s="22" t="s">
        <v>207</v>
      </c>
      <c r="B54" s="21">
        <v>8511</v>
      </c>
      <c r="C54" s="21">
        <v>1058</v>
      </c>
      <c r="D54" s="21">
        <v>2711</v>
      </c>
      <c r="E54" s="21">
        <v>454</v>
      </c>
      <c r="F54" s="5">
        <f>C54/B54</f>
        <v>0.12430971683703443</v>
      </c>
      <c r="G54" s="5">
        <f>D54/B54</f>
        <v>0.31852896251909296</v>
      </c>
      <c r="H54" s="5">
        <f>E54/D54</f>
        <v>0.16746587974917004</v>
      </c>
    </row>
    <row r="55" spans="1:11">
      <c r="A55" s="22" t="s">
        <v>206</v>
      </c>
      <c r="B55" s="21">
        <v>19123</v>
      </c>
      <c r="C55" s="21">
        <v>1112</v>
      </c>
      <c r="D55" s="21">
        <v>9448</v>
      </c>
      <c r="E55" s="21">
        <v>593</v>
      </c>
      <c r="F55" s="5">
        <f>C55/B55</f>
        <v>5.8149871882026881E-2</v>
      </c>
      <c r="G55" s="5">
        <f>D55/B55</f>
        <v>0.49406473879621399</v>
      </c>
      <c r="H55" s="5">
        <f>E55/D55</f>
        <v>6.2764606265876377E-2</v>
      </c>
    </row>
    <row r="56" spans="1:11">
      <c r="A56" s="22" t="s">
        <v>194</v>
      </c>
      <c r="B56" s="21">
        <v>33009</v>
      </c>
      <c r="C56" s="21">
        <v>2132</v>
      </c>
      <c r="D56" s="21">
        <v>16705</v>
      </c>
      <c r="E56" s="21">
        <v>1239</v>
      </c>
      <c r="F56" s="5">
        <f>C56/B56</f>
        <v>6.4588445575449113E-2</v>
      </c>
      <c r="G56" s="5">
        <f>D56/B56</f>
        <v>0.50607410100275685</v>
      </c>
      <c r="H56" s="5">
        <f>E56/D56</f>
        <v>7.4169410356180784E-2</v>
      </c>
    </row>
    <row r="57" spans="1:11">
      <c r="A57" s="22" t="s">
        <v>226</v>
      </c>
      <c r="B57" s="21">
        <v>21967</v>
      </c>
      <c r="C57" s="21">
        <v>59</v>
      </c>
      <c r="D57" s="21">
        <v>13031</v>
      </c>
      <c r="E57" s="21">
        <v>31</v>
      </c>
      <c r="F57" s="5">
        <f>C57/B57</f>
        <v>2.6858469522465516E-3</v>
      </c>
      <c r="G57" s="5">
        <f>D57/B57</f>
        <v>0.59320799380889511</v>
      </c>
      <c r="H57" s="5">
        <f>E57/D57</f>
        <v>2.378942521679073E-3</v>
      </c>
    </row>
    <row r="58" spans="1:11">
      <c r="A58" s="22" t="s">
        <v>177</v>
      </c>
      <c r="B58" s="21">
        <v>59183</v>
      </c>
      <c r="C58" s="21">
        <v>10045</v>
      </c>
      <c r="D58" s="21">
        <v>32203</v>
      </c>
      <c r="E58" s="21">
        <v>5859</v>
      </c>
      <c r="F58" s="5">
        <f>C58/B58</f>
        <v>0.16972779345420139</v>
      </c>
      <c r="G58" s="5">
        <f>D58/B58</f>
        <v>0.54412584694929289</v>
      </c>
      <c r="H58" s="5">
        <f>E58/D58</f>
        <v>0.18193957084743659</v>
      </c>
    </row>
    <row r="59" spans="1:11">
      <c r="A59" s="22" t="s">
        <v>162</v>
      </c>
      <c r="B59" s="21">
        <v>223024</v>
      </c>
      <c r="C59" s="21">
        <v>80021</v>
      </c>
      <c r="D59" s="21">
        <v>185749</v>
      </c>
      <c r="E59" s="21">
        <v>68184</v>
      </c>
      <c r="F59" s="5">
        <f>C59/B59</f>
        <v>0.35879994978118945</v>
      </c>
      <c r="G59" s="5">
        <f>D59/B59</f>
        <v>0.83286552119951218</v>
      </c>
      <c r="H59" s="5">
        <f>E59/D59</f>
        <v>0.36707600040915428</v>
      </c>
    </row>
    <row r="60" spans="1:11">
      <c r="A60" s="22" t="s">
        <v>180</v>
      </c>
      <c r="B60" s="21">
        <v>91103</v>
      </c>
      <c r="C60" s="21">
        <v>5486</v>
      </c>
      <c r="D60" s="21">
        <v>66917</v>
      </c>
      <c r="E60" s="21">
        <v>4438</v>
      </c>
      <c r="F60" s="5">
        <f>C60/B60</f>
        <v>6.0217555953151924E-2</v>
      </c>
      <c r="G60" s="5">
        <f>D60/B60</f>
        <v>0.73452026826778483</v>
      </c>
      <c r="H60" s="5">
        <f>E60/D60</f>
        <v>6.632096477726139E-2</v>
      </c>
    </row>
    <row r="61" spans="1:11">
      <c r="A61" s="22" t="s">
        <v>201</v>
      </c>
      <c r="B61" s="21">
        <v>12345</v>
      </c>
      <c r="C61" s="21">
        <v>1780</v>
      </c>
      <c r="D61" s="21">
        <v>4358</v>
      </c>
      <c r="E61" s="21">
        <v>688</v>
      </c>
      <c r="F61" s="5">
        <f>C61/B61</f>
        <v>0.1441879303361685</v>
      </c>
      <c r="G61" s="5">
        <f>D61/B61</f>
        <v>0.35301741595787767</v>
      </c>
      <c r="H61" s="5">
        <f>E61/D61</f>
        <v>0.15787058283616337</v>
      </c>
    </row>
    <row r="62" spans="1:11">
      <c r="A62" s="22" t="s">
        <v>176</v>
      </c>
      <c r="B62" s="21">
        <v>82149</v>
      </c>
      <c r="C62" s="21">
        <v>10232</v>
      </c>
      <c r="D62" s="21">
        <v>46464</v>
      </c>
      <c r="E62" s="21">
        <v>6020</v>
      </c>
      <c r="F62" s="5">
        <f>C62/B62</f>
        <v>0.12455416377557853</v>
      </c>
      <c r="G62" s="5">
        <f>D62/B62</f>
        <v>0.56560639813022673</v>
      </c>
      <c r="H62" s="5">
        <f>E62/D62</f>
        <v>0.12956267217630854</v>
      </c>
    </row>
    <row r="63" spans="1:11">
      <c r="A63" s="22" t="s">
        <v>195</v>
      </c>
      <c r="B63" s="21">
        <v>41311</v>
      </c>
      <c r="C63" s="21">
        <v>2320</v>
      </c>
      <c r="D63" s="21">
        <v>25073</v>
      </c>
      <c r="E63" s="21">
        <v>1222</v>
      </c>
      <c r="F63" s="5">
        <f>C63/B63</f>
        <v>5.6159376437268524E-2</v>
      </c>
      <c r="G63" s="5">
        <f>D63/B63</f>
        <v>0.60693277819466973</v>
      </c>
      <c r="H63" s="5">
        <f>E63/D63</f>
        <v>4.8737685957005547E-2</v>
      </c>
      <c r="K63" t="s">
        <v>334</v>
      </c>
    </row>
    <row r="64" spans="1:11">
      <c r="A64" s="22" t="s">
        <v>166</v>
      </c>
      <c r="B64" s="21">
        <v>227036</v>
      </c>
      <c r="C64" s="21">
        <v>45237</v>
      </c>
      <c r="D64" s="21">
        <v>146945</v>
      </c>
      <c r="E64" s="21">
        <v>36811</v>
      </c>
      <c r="F64" s="5">
        <f>C64/B64</f>
        <v>0.19925033915326204</v>
      </c>
      <c r="G64" s="5">
        <f>D64/B64</f>
        <v>0.64723215701474657</v>
      </c>
      <c r="H64" s="5">
        <f>E64/D64</f>
        <v>0.25050869372894619</v>
      </c>
    </row>
    <row r="65" spans="1:8">
      <c r="A65" s="22" t="s">
        <v>186</v>
      </c>
      <c r="B65" s="21">
        <v>65342</v>
      </c>
      <c r="C65" s="21">
        <v>3778</v>
      </c>
      <c r="D65" s="21">
        <v>39399</v>
      </c>
      <c r="E65" s="21">
        <v>2373</v>
      </c>
      <c r="F65" s="5">
        <f>C65/B65</f>
        <v>5.7818860763368125E-2</v>
      </c>
      <c r="G65" s="5">
        <f>D65/B65</f>
        <v>0.60296593309050839</v>
      </c>
      <c r="H65" s="5">
        <f>E65/D65</f>
        <v>6.0229955075001902E-2</v>
      </c>
    </row>
    <row r="66" spans="1:8">
      <c r="A66" s="22" t="s">
        <v>199</v>
      </c>
      <c r="B66" s="21">
        <v>15388</v>
      </c>
      <c r="C66" s="21">
        <v>1563</v>
      </c>
      <c r="D66" s="21">
        <v>9641</v>
      </c>
      <c r="E66" s="21">
        <v>839</v>
      </c>
      <c r="F66" s="5">
        <f>C66/B66</f>
        <v>0.10157265401611645</v>
      </c>
      <c r="G66" s="5">
        <f>D66/B66</f>
        <v>0.62652716402391473</v>
      </c>
      <c r="H66" s="5">
        <f>E66/D66</f>
        <v>8.7024167617467063E-2</v>
      </c>
    </row>
    <row r="67" spans="1:8">
      <c r="A67" s="22" t="s">
        <v>198</v>
      </c>
      <c r="B67" s="21">
        <v>10600</v>
      </c>
      <c r="C67" s="21">
        <v>1797</v>
      </c>
      <c r="D67" s="21">
        <v>4902</v>
      </c>
      <c r="E67" s="21">
        <v>860</v>
      </c>
      <c r="F67" s="5">
        <f>C67/B67</f>
        <v>0.16952830188679247</v>
      </c>
      <c r="G67" s="5">
        <f>D67/B67</f>
        <v>0.46245283018867922</v>
      </c>
      <c r="H67" s="5">
        <f>E67/D67</f>
        <v>0.17543859649122806</v>
      </c>
    </row>
    <row r="68" spans="1:8">
      <c r="A68" s="22" t="s">
        <v>209</v>
      </c>
      <c r="B68" s="21">
        <v>23540</v>
      </c>
      <c r="C68" s="21">
        <v>648</v>
      </c>
      <c r="D68" s="21">
        <v>13166</v>
      </c>
      <c r="E68" s="21">
        <v>399</v>
      </c>
      <c r="F68" s="5">
        <f>C68/B68</f>
        <v>2.7527612574341546E-2</v>
      </c>
      <c r="G68" s="5">
        <f>D68/B68</f>
        <v>0.55930331350892104</v>
      </c>
      <c r="H68" s="5">
        <f>E68/D68</f>
        <v>3.0305331915540027E-2</v>
      </c>
    </row>
    <row r="73" spans="1:8">
      <c r="B73" s="11" t="s">
        <v>235</v>
      </c>
      <c r="C73" s="11" t="s">
        <v>227</v>
      </c>
      <c r="D73" s="11" t="s">
        <v>236</v>
      </c>
      <c r="E73" s="11" t="s">
        <v>237</v>
      </c>
    </row>
    <row r="74" spans="1:8">
      <c r="B74" s="11">
        <v>1</v>
      </c>
      <c r="C74" s="23" t="s">
        <v>243</v>
      </c>
      <c r="D74" s="37">
        <v>0.36699999999999999</v>
      </c>
      <c r="E74" s="36" t="s">
        <v>244</v>
      </c>
      <c r="F74" s="36"/>
      <c r="G74" s="36"/>
      <c r="H74" s="36"/>
    </row>
    <row r="75" spans="1:8">
      <c r="B75" s="11">
        <v>2</v>
      </c>
      <c r="C75" s="23" t="s">
        <v>241</v>
      </c>
      <c r="D75" s="37">
        <v>0.35299999999999998</v>
      </c>
      <c r="E75" s="36" t="s">
        <v>242</v>
      </c>
      <c r="F75" s="36"/>
      <c r="G75" s="36"/>
      <c r="H75" s="36"/>
    </row>
    <row r="76" spans="1:8">
      <c r="B76" s="11">
        <v>3</v>
      </c>
      <c r="C76" s="23" t="s">
        <v>253</v>
      </c>
      <c r="D76" s="37">
        <v>0.32700000000000001</v>
      </c>
      <c r="E76" s="36" t="s">
        <v>254</v>
      </c>
      <c r="F76" s="36"/>
      <c r="G76" s="36"/>
      <c r="H76" s="36"/>
    </row>
    <row r="77" spans="1:8">
      <c r="B77" s="11">
        <v>4</v>
      </c>
      <c r="C77" s="23" t="s">
        <v>185</v>
      </c>
      <c r="D77" s="38">
        <v>0.311</v>
      </c>
    </row>
    <row r="78" spans="1:8">
      <c r="B78" s="11">
        <v>5</v>
      </c>
      <c r="C78" s="23" t="s">
        <v>238</v>
      </c>
      <c r="D78" s="37">
        <v>0.308</v>
      </c>
      <c r="E78" s="36" t="s">
        <v>239</v>
      </c>
      <c r="F78" s="36"/>
      <c r="G78" s="36"/>
      <c r="H78" s="36"/>
    </row>
    <row r="79" spans="1:8">
      <c r="B79" s="11">
        <v>6</v>
      </c>
      <c r="C79" s="23" t="s">
        <v>245</v>
      </c>
      <c r="D79" s="37">
        <v>0.254</v>
      </c>
      <c r="E79" s="36" t="s">
        <v>246</v>
      </c>
      <c r="F79" s="36"/>
      <c r="G79" s="36"/>
      <c r="H79" s="36"/>
    </row>
    <row r="80" spans="1:8">
      <c r="B80" s="11">
        <v>7</v>
      </c>
      <c r="C80" s="23" t="s">
        <v>247</v>
      </c>
      <c r="D80" s="37">
        <v>0.251</v>
      </c>
      <c r="E80" s="36" t="s">
        <v>248</v>
      </c>
      <c r="F80" s="36"/>
      <c r="G80" s="36"/>
      <c r="H80" s="36"/>
    </row>
    <row r="81" spans="2:8">
      <c r="B81" s="11">
        <v>8</v>
      </c>
      <c r="C81" s="23" t="s">
        <v>251</v>
      </c>
      <c r="D81" s="37">
        <v>0.23899999999999999</v>
      </c>
      <c r="E81" s="36" t="s">
        <v>252</v>
      </c>
      <c r="F81" s="36"/>
      <c r="G81" s="36"/>
      <c r="H81" s="36"/>
    </row>
    <row r="82" spans="2:8">
      <c r="B82" s="11">
        <v>9</v>
      </c>
      <c r="C82" s="23" t="s">
        <v>249</v>
      </c>
      <c r="D82" s="37">
        <v>0.219</v>
      </c>
      <c r="E82" s="36" t="s">
        <v>250</v>
      </c>
      <c r="F82" s="36"/>
      <c r="G82" s="36"/>
      <c r="H82" s="36"/>
    </row>
    <row r="83" spans="2:8">
      <c r="B83" s="11">
        <v>10</v>
      </c>
      <c r="C83" s="23" t="s">
        <v>168</v>
      </c>
      <c r="D83" s="38">
        <v>0.217</v>
      </c>
    </row>
    <row r="84" spans="2:8">
      <c r="C84" s="23"/>
      <c r="D84" s="12"/>
      <c r="E84" s="36"/>
      <c r="F84" s="36"/>
      <c r="G84" s="36"/>
      <c r="H84" s="36"/>
    </row>
    <row r="85" spans="2:8">
      <c r="C85" s="23"/>
      <c r="D85" s="12"/>
      <c r="E85" s="36"/>
      <c r="F85" s="36"/>
      <c r="G85" s="36"/>
      <c r="H85" s="36"/>
    </row>
    <row r="88" spans="2:8">
      <c r="C88"/>
    </row>
    <row r="103" spans="8:8">
      <c r="H103"/>
    </row>
    <row r="104" spans="8:8">
      <c r="H104"/>
    </row>
    <row r="105" spans="8:8">
      <c r="H105"/>
    </row>
    <row r="106" spans="8:8">
      <c r="H106"/>
    </row>
    <row r="107" spans="8:8">
      <c r="H107"/>
    </row>
    <row r="108" spans="8:8">
      <c r="H108"/>
    </row>
    <row r="109" spans="8:8">
      <c r="H109"/>
    </row>
    <row r="110" spans="8:8">
      <c r="H110"/>
    </row>
    <row r="111" spans="8:8">
      <c r="H111"/>
    </row>
    <row r="112" spans="8:8">
      <c r="H112"/>
    </row>
    <row r="113" spans="8:8">
      <c r="H113"/>
    </row>
    <row r="114" spans="8:8">
      <c r="H114"/>
    </row>
    <row r="115" spans="8:8">
      <c r="H115"/>
    </row>
    <row r="116" spans="8:8">
      <c r="H116"/>
    </row>
    <row r="117" spans="8:8">
      <c r="H117"/>
    </row>
    <row r="118" spans="8:8">
      <c r="H118"/>
    </row>
    <row r="119" spans="8:8">
      <c r="H119"/>
    </row>
    <row r="120" spans="8:8">
      <c r="H120"/>
    </row>
    <row r="121" spans="8:8">
      <c r="H121"/>
    </row>
    <row r="122" spans="8:8">
      <c r="H122"/>
    </row>
    <row r="123" spans="8:8">
      <c r="H123"/>
    </row>
    <row r="124" spans="8:8">
      <c r="H124"/>
    </row>
    <row r="125" spans="8:8">
      <c r="H125"/>
    </row>
    <row r="126" spans="8:8">
      <c r="H126"/>
    </row>
    <row r="127" spans="8:8">
      <c r="H127"/>
    </row>
    <row r="128" spans="8:8">
      <c r="H128"/>
    </row>
    <row r="129" spans="8:8">
      <c r="H129"/>
    </row>
    <row r="130" spans="8:8">
      <c r="H130"/>
    </row>
    <row r="131" spans="8:8">
      <c r="H131"/>
    </row>
    <row r="132" spans="8:8">
      <c r="H132"/>
    </row>
    <row r="133" spans="8:8">
      <c r="H133"/>
    </row>
    <row r="134" spans="8:8">
      <c r="H134"/>
    </row>
    <row r="135" spans="8:8">
      <c r="H135"/>
    </row>
    <row r="136" spans="8:8">
      <c r="H136"/>
    </row>
    <row r="137" spans="8:8">
      <c r="H137"/>
    </row>
    <row r="138" spans="8:8">
      <c r="H138"/>
    </row>
    <row r="139" spans="8:8">
      <c r="H139"/>
    </row>
    <row r="140" spans="8:8">
      <c r="H140"/>
    </row>
    <row r="141" spans="8:8">
      <c r="H141"/>
    </row>
    <row r="142" spans="8:8">
      <c r="H142"/>
    </row>
    <row r="143" spans="8:8">
      <c r="H143"/>
    </row>
    <row r="144" spans="8:8">
      <c r="H144"/>
    </row>
    <row r="145" spans="8:8">
      <c r="H145"/>
    </row>
    <row r="146" spans="8:8">
      <c r="H146"/>
    </row>
    <row r="147" spans="8:8">
      <c r="H147"/>
    </row>
    <row r="148" spans="8:8">
      <c r="H148"/>
    </row>
    <row r="149" spans="8:8">
      <c r="H149"/>
    </row>
    <row r="150" spans="8:8">
      <c r="H150"/>
    </row>
    <row r="151" spans="8:8">
      <c r="H151"/>
    </row>
    <row r="152" spans="8:8">
      <c r="H152"/>
    </row>
    <row r="153" spans="8:8">
      <c r="H153"/>
    </row>
    <row r="154" spans="8:8">
      <c r="H154"/>
    </row>
    <row r="155" spans="8:8">
      <c r="H155"/>
    </row>
    <row r="156" spans="8:8">
      <c r="H156"/>
    </row>
    <row r="157" spans="8:8">
      <c r="H157"/>
    </row>
    <row r="158" spans="8:8">
      <c r="H158"/>
    </row>
    <row r="159" spans="8:8">
      <c r="H159"/>
    </row>
    <row r="160" spans="8:8">
      <c r="H160"/>
    </row>
    <row r="161" spans="8:8">
      <c r="H161"/>
    </row>
    <row r="162" spans="8:8">
      <c r="H162"/>
    </row>
    <row r="163" spans="8:8">
      <c r="H163"/>
    </row>
    <row r="164" spans="8:8">
      <c r="H164"/>
    </row>
    <row r="165" spans="8:8">
      <c r="H165"/>
    </row>
    <row r="166" spans="8:8">
      <c r="H166"/>
    </row>
    <row r="167" spans="8:8">
      <c r="H167"/>
    </row>
    <row r="168" spans="8:8">
      <c r="H168"/>
    </row>
    <row r="169" spans="8:8">
      <c r="H169"/>
    </row>
    <row r="170" spans="8:8">
      <c r="H170"/>
    </row>
    <row r="171" spans="8:8">
      <c r="H171"/>
    </row>
  </sheetData>
  <mergeCells count="10">
    <mergeCell ref="E78:H78"/>
    <mergeCell ref="E84:H84"/>
    <mergeCell ref="E75:H75"/>
    <mergeCell ref="E79:H79"/>
    <mergeCell ref="E74:H74"/>
    <mergeCell ref="E80:H80"/>
    <mergeCell ref="E82:H82"/>
    <mergeCell ref="E85:H85"/>
    <mergeCell ref="E81:H81"/>
    <mergeCell ref="E76:H7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64788-DD2C-4501-AF82-944B81246F5F}">
  <dimension ref="A1:R132"/>
  <sheetViews>
    <sheetView topLeftCell="A12" workbookViewId="0">
      <selection activeCell="A44" sqref="A44"/>
    </sheetView>
  </sheetViews>
  <sheetFormatPr defaultRowHeight="15"/>
  <cols>
    <col min="1" max="1" width="21.5703125" customWidth="1"/>
    <col min="2" max="2" width="22.7109375" customWidth="1"/>
    <col min="15" max="15" width="19.5703125" bestFit="1" customWidth="1"/>
    <col min="16" max="16" width="52.140625" bestFit="1" customWidth="1"/>
    <col min="17" max="17" width="13.7109375" bestFit="1" customWidth="1"/>
    <col min="18" max="18" width="63.28515625" bestFit="1" customWidth="1"/>
  </cols>
  <sheetData>
    <row r="1" spans="1:18" ht="24">
      <c r="A1" s="17" t="s">
        <v>255</v>
      </c>
    </row>
    <row r="2" spans="1:18">
      <c r="A2" s="2" t="s">
        <v>256</v>
      </c>
      <c r="O2" s="13" t="s">
        <v>70</v>
      </c>
      <c r="P2" s="13" t="s">
        <v>292</v>
      </c>
      <c r="Q2" s="13" t="s">
        <v>293</v>
      </c>
      <c r="R2" s="13" t="s">
        <v>294</v>
      </c>
    </row>
    <row r="3" spans="1:18">
      <c r="O3" s="13" t="s">
        <v>295</v>
      </c>
      <c r="P3" s="14" t="s">
        <v>296</v>
      </c>
      <c r="Q3" s="14" t="s">
        <v>297</v>
      </c>
      <c r="R3" s="15" t="s">
        <v>298</v>
      </c>
    </row>
    <row r="4" spans="1:18">
      <c r="A4" t="s">
        <v>257</v>
      </c>
      <c r="O4" s="13" t="s">
        <v>299</v>
      </c>
      <c r="P4" s="14" t="s">
        <v>300</v>
      </c>
      <c r="Q4" s="14" t="s">
        <v>301</v>
      </c>
      <c r="R4" s="15" t="s">
        <v>302</v>
      </c>
    </row>
    <row r="5" spans="1:18">
      <c r="A5" s="18" t="s">
        <v>258</v>
      </c>
      <c r="O5" s="13" t="s">
        <v>303</v>
      </c>
      <c r="P5" s="14" t="s">
        <v>304</v>
      </c>
      <c r="Q5" s="14" t="s">
        <v>305</v>
      </c>
      <c r="R5" s="15" t="s">
        <v>306</v>
      </c>
    </row>
    <row r="6" spans="1:18">
      <c r="A6" s="18" t="s">
        <v>259</v>
      </c>
      <c r="O6" s="13" t="s">
        <v>307</v>
      </c>
      <c r="P6" s="14" t="s">
        <v>308</v>
      </c>
      <c r="Q6" s="14" t="s">
        <v>309</v>
      </c>
      <c r="R6" s="15" t="s">
        <v>310</v>
      </c>
    </row>
    <row r="7" spans="1:18">
      <c r="A7" s="18" t="s">
        <v>260</v>
      </c>
    </row>
    <row r="8" spans="1:18">
      <c r="A8" s="18" t="s">
        <v>261</v>
      </c>
    </row>
    <row r="9" spans="1:18">
      <c r="A9" s="18" t="s">
        <v>262</v>
      </c>
      <c r="O9" t="s">
        <v>311</v>
      </c>
    </row>
    <row r="10" spans="1:18">
      <c r="A10" s="18" t="s">
        <v>263</v>
      </c>
      <c r="O10" s="2" t="s">
        <v>312</v>
      </c>
    </row>
    <row r="11" spans="1:18">
      <c r="A11" t="s">
        <v>264</v>
      </c>
      <c r="O11" s="2" t="s">
        <v>313</v>
      </c>
    </row>
    <row r="13" spans="1:18" ht="24">
      <c r="A13" s="17" t="s">
        <v>265</v>
      </c>
    </row>
    <row r="14" spans="1:18">
      <c r="A14" t="s">
        <v>257</v>
      </c>
    </row>
    <row r="15" spans="1:18">
      <c r="A15" s="18" t="s">
        <v>266</v>
      </c>
    </row>
    <row r="16" spans="1:18">
      <c r="A16" s="18" t="s">
        <v>267</v>
      </c>
    </row>
    <row r="17" spans="1:1">
      <c r="A17" s="18" t="s">
        <v>268</v>
      </c>
    </row>
    <row r="18" spans="1:1">
      <c r="A18" s="18" t="s">
        <v>269</v>
      </c>
    </row>
    <row r="19" spans="1:1">
      <c r="A19" s="18" t="s">
        <v>270</v>
      </c>
    </row>
    <row r="20" spans="1:1">
      <c r="A20" t="s">
        <v>271</v>
      </c>
    </row>
    <row r="22" spans="1:1" ht="24">
      <c r="A22" s="17" t="s">
        <v>272</v>
      </c>
    </row>
    <row r="23" spans="1:1">
      <c r="A23" t="s">
        <v>273</v>
      </c>
    </row>
    <row r="24" spans="1:1" ht="18">
      <c r="A24" s="19" t="s">
        <v>274</v>
      </c>
    </row>
    <row r="25" spans="1:1">
      <c r="A25" s="18" t="s">
        <v>275</v>
      </c>
    </row>
    <row r="26" spans="1:1">
      <c r="A26" s="18" t="s">
        <v>261</v>
      </c>
    </row>
    <row r="27" spans="1:1">
      <c r="A27" s="18" t="s">
        <v>276</v>
      </c>
    </row>
    <row r="28" spans="1:1">
      <c r="A28" s="18" t="s">
        <v>277</v>
      </c>
    </row>
    <row r="30" spans="1:1" ht="18">
      <c r="A30" s="19" t="s">
        <v>240</v>
      </c>
    </row>
    <row r="31" spans="1:1">
      <c r="A31" s="18" t="s">
        <v>278</v>
      </c>
    </row>
    <row r="32" spans="1:1">
      <c r="A32" s="18" t="s">
        <v>279</v>
      </c>
    </row>
    <row r="33" spans="1:18">
      <c r="A33" s="18" t="s">
        <v>280</v>
      </c>
    </row>
    <row r="35" spans="1:18" ht="18">
      <c r="A35" s="19" t="s">
        <v>281</v>
      </c>
    </row>
    <row r="36" spans="1:18">
      <c r="A36" s="18" t="s">
        <v>282</v>
      </c>
    </row>
    <row r="37" spans="1:18">
      <c r="A37" s="18" t="s">
        <v>283</v>
      </c>
    </row>
    <row r="38" spans="1:18">
      <c r="A38" s="18" t="s">
        <v>284</v>
      </c>
    </row>
    <row r="39" spans="1:18">
      <c r="A39" s="18" t="s">
        <v>285</v>
      </c>
    </row>
    <row r="40" spans="1:18">
      <c r="A40" t="s">
        <v>286</v>
      </c>
    </row>
    <row r="42" spans="1:18" ht="24">
      <c r="A42" s="17" t="s">
        <v>287</v>
      </c>
    </row>
    <row r="43" spans="1:18">
      <c r="A43" t="s">
        <v>257</v>
      </c>
    </row>
    <row r="44" spans="1:18">
      <c r="A44" s="18" t="s">
        <v>288</v>
      </c>
    </row>
    <row r="45" spans="1:18">
      <c r="A45" s="18" t="s">
        <v>289</v>
      </c>
    </row>
    <row r="46" spans="1:18">
      <c r="A46" s="18" t="s">
        <v>290</v>
      </c>
    </row>
    <row r="47" spans="1:18">
      <c r="A47" s="18" t="s">
        <v>8</v>
      </c>
      <c r="O47" s="13" t="s">
        <v>70</v>
      </c>
      <c r="P47" s="13" t="s">
        <v>292</v>
      </c>
      <c r="Q47" s="24" t="s">
        <v>314</v>
      </c>
      <c r="R47" s="13"/>
    </row>
    <row r="48" spans="1:18">
      <c r="A48" t="s">
        <v>291</v>
      </c>
      <c r="O48" s="13" t="s">
        <v>295</v>
      </c>
      <c r="P48" s="14" t="s">
        <v>296</v>
      </c>
      <c r="Q48" s="15" t="s">
        <v>315</v>
      </c>
      <c r="R48" s="14"/>
    </row>
    <row r="49" spans="1:18">
      <c r="O49" s="13" t="s">
        <v>303</v>
      </c>
      <c r="P49" s="14" t="s">
        <v>316</v>
      </c>
      <c r="Q49" s="15" t="s">
        <v>317</v>
      </c>
      <c r="R49" s="14"/>
    </row>
    <row r="50" spans="1:18">
      <c r="O50" s="13" t="s">
        <v>299</v>
      </c>
      <c r="P50" s="14" t="s">
        <v>300</v>
      </c>
      <c r="Q50" s="15" t="s">
        <v>318</v>
      </c>
      <c r="R50" s="14"/>
    </row>
    <row r="51" spans="1:18">
      <c r="O51" s="13" t="s">
        <v>307</v>
      </c>
      <c r="P51" s="14" t="s">
        <v>319</v>
      </c>
      <c r="Q51" s="15" t="s">
        <v>320</v>
      </c>
      <c r="R51" s="14"/>
    </row>
    <row r="55" spans="1:18">
      <c r="O55" t="s">
        <v>321</v>
      </c>
    </row>
    <row r="57" spans="1:18">
      <c r="O57" s="2" t="s">
        <v>322</v>
      </c>
    </row>
    <row r="59" spans="1:18">
      <c r="O59" s="2" t="s">
        <v>323</v>
      </c>
    </row>
    <row r="60" spans="1:18">
      <c r="A60" t="s">
        <v>354</v>
      </c>
      <c r="B60" t="s">
        <v>353</v>
      </c>
    </row>
    <row r="61" spans="1:18">
      <c r="A61" t="s">
        <v>346</v>
      </c>
      <c r="B61" t="s">
        <v>345</v>
      </c>
      <c r="O61" s="2" t="s">
        <v>324</v>
      </c>
    </row>
    <row r="62" spans="1:18">
      <c r="A62" t="s">
        <v>349</v>
      </c>
      <c r="B62" t="s">
        <v>348</v>
      </c>
    </row>
    <row r="63" spans="1:18">
      <c r="A63" t="s">
        <v>352</v>
      </c>
      <c r="B63" t="s">
        <v>351</v>
      </c>
    </row>
    <row r="65" spans="1:2">
      <c r="A65" s="2" t="s">
        <v>227</v>
      </c>
      <c r="B65" s="2" t="s">
        <v>70</v>
      </c>
    </row>
    <row r="66" spans="1:2">
      <c r="A66" s="35" t="s">
        <v>174</v>
      </c>
    </row>
    <row r="67" spans="1:2">
      <c r="A67" s="35" t="s">
        <v>163</v>
      </c>
      <c r="B67" t="s">
        <v>355</v>
      </c>
    </row>
    <row r="68" spans="1:2">
      <c r="A68" s="35" t="s">
        <v>193</v>
      </c>
      <c r="B68" t="s">
        <v>347</v>
      </c>
    </row>
    <row r="69" spans="1:2">
      <c r="A69" s="35" t="s">
        <v>213</v>
      </c>
    </row>
    <row r="70" spans="1:2">
      <c r="A70" s="35" t="s">
        <v>221</v>
      </c>
    </row>
    <row r="71" spans="1:2">
      <c r="A71" s="35" t="s">
        <v>211</v>
      </c>
      <c r="B71" t="s">
        <v>347</v>
      </c>
    </row>
    <row r="72" spans="1:2">
      <c r="A72" s="35" t="s">
        <v>203</v>
      </c>
      <c r="B72" t="s">
        <v>347</v>
      </c>
    </row>
    <row r="73" spans="1:2">
      <c r="A73" s="35" t="s">
        <v>169</v>
      </c>
      <c r="B73" t="s">
        <v>355</v>
      </c>
    </row>
    <row r="74" spans="1:2">
      <c r="A74" s="35" t="s">
        <v>189</v>
      </c>
    </row>
    <row r="75" spans="1:2">
      <c r="A75" s="35" t="s">
        <v>216</v>
      </c>
    </row>
    <row r="76" spans="1:2">
      <c r="A76" s="35" t="s">
        <v>181</v>
      </c>
    </row>
    <row r="77" spans="1:2">
      <c r="A77" s="35" t="s">
        <v>204</v>
      </c>
      <c r="B77" t="s">
        <v>347</v>
      </c>
    </row>
    <row r="78" spans="1:2">
      <c r="A78" s="35" t="s">
        <v>197</v>
      </c>
    </row>
    <row r="79" spans="1:2">
      <c r="A79" s="35" t="s">
        <v>215</v>
      </c>
    </row>
    <row r="80" spans="1:2">
      <c r="A80" s="35" t="s">
        <v>224</v>
      </c>
    </row>
    <row r="81" spans="1:2">
      <c r="A81" s="35" t="s">
        <v>175</v>
      </c>
      <c r="B81" t="s">
        <v>350</v>
      </c>
    </row>
    <row r="82" spans="1:2">
      <c r="A82" s="35" t="s">
        <v>182</v>
      </c>
    </row>
    <row r="83" spans="1:2">
      <c r="A83" s="35" t="s">
        <v>200</v>
      </c>
    </row>
    <row r="84" spans="1:2">
      <c r="A84" s="35" t="s">
        <v>208</v>
      </c>
    </row>
    <row r="85" spans="1:2">
      <c r="A85" s="35" t="s">
        <v>202</v>
      </c>
      <c r="B85" t="s">
        <v>350</v>
      </c>
    </row>
    <row r="86" spans="1:2">
      <c r="A86" s="35" t="s">
        <v>210</v>
      </c>
      <c r="B86" t="s">
        <v>347</v>
      </c>
    </row>
    <row r="87" spans="1:2">
      <c r="A87" s="35" t="s">
        <v>183</v>
      </c>
    </row>
    <row r="88" spans="1:2">
      <c r="A88" s="35" t="s">
        <v>191</v>
      </c>
    </row>
    <row r="89" spans="1:2">
      <c r="A89" s="35" t="s">
        <v>187</v>
      </c>
      <c r="B89" t="s">
        <v>347</v>
      </c>
    </row>
    <row r="90" spans="1:2">
      <c r="A90" s="35" t="s">
        <v>222</v>
      </c>
    </row>
    <row r="91" spans="1:2">
      <c r="A91" s="35" t="s">
        <v>178</v>
      </c>
    </row>
    <row r="92" spans="1:2">
      <c r="A92" s="35" t="s">
        <v>196</v>
      </c>
    </row>
    <row r="93" spans="1:2">
      <c r="A93" s="35" t="s">
        <v>172</v>
      </c>
      <c r="B93" t="s">
        <v>355</v>
      </c>
    </row>
    <row r="94" spans="1:2">
      <c r="A94" s="35" t="s">
        <v>217</v>
      </c>
    </row>
    <row r="95" spans="1:2">
      <c r="A95" s="35" t="s">
        <v>184</v>
      </c>
    </row>
    <row r="96" spans="1:2">
      <c r="A96" s="35" t="s">
        <v>225</v>
      </c>
      <c r="B96" t="s">
        <v>350</v>
      </c>
    </row>
    <row r="97" spans="1:2">
      <c r="A97" s="35" t="s">
        <v>218</v>
      </c>
      <c r="B97" t="s">
        <v>347</v>
      </c>
    </row>
    <row r="98" spans="1:2">
      <c r="A98" s="35" t="s">
        <v>205</v>
      </c>
      <c r="B98" t="s">
        <v>347</v>
      </c>
    </row>
    <row r="99" spans="1:2">
      <c r="A99" s="35" t="s">
        <v>214</v>
      </c>
      <c r="B99" t="s">
        <v>350</v>
      </c>
    </row>
    <row r="100" spans="1:2">
      <c r="A100" s="35" t="s">
        <v>171</v>
      </c>
      <c r="B100" t="s">
        <v>350</v>
      </c>
    </row>
    <row r="101" spans="1:2">
      <c r="A101" s="35" t="s">
        <v>188</v>
      </c>
    </row>
    <row r="102" spans="1:2">
      <c r="A102" s="35" t="s">
        <v>160</v>
      </c>
      <c r="B102" t="s">
        <v>355</v>
      </c>
    </row>
    <row r="103" spans="1:2">
      <c r="A103" s="35" t="s">
        <v>223</v>
      </c>
    </row>
    <row r="104" spans="1:2">
      <c r="A104" s="35" t="s">
        <v>179</v>
      </c>
      <c r="B104" t="s">
        <v>355</v>
      </c>
    </row>
    <row r="105" spans="1:2">
      <c r="A105" s="35" t="s">
        <v>220</v>
      </c>
    </row>
    <row r="106" spans="1:2">
      <c r="A106" s="35" t="s">
        <v>165</v>
      </c>
      <c r="B106" t="s">
        <v>355</v>
      </c>
    </row>
    <row r="107" spans="1:2">
      <c r="A107" s="35" t="s">
        <v>170</v>
      </c>
    </row>
    <row r="108" spans="1:2">
      <c r="A108" s="35" t="s">
        <v>219</v>
      </c>
      <c r="B108" t="s">
        <v>347</v>
      </c>
    </row>
    <row r="109" spans="1:2">
      <c r="A109" s="35" t="s">
        <v>185</v>
      </c>
      <c r="B109" t="s">
        <v>347</v>
      </c>
    </row>
    <row r="110" spans="1:2">
      <c r="A110" s="35" t="s">
        <v>161</v>
      </c>
      <c r="B110" t="s">
        <v>355</v>
      </c>
    </row>
    <row r="111" spans="1:2">
      <c r="A111" s="35" t="s">
        <v>190</v>
      </c>
      <c r="B111" t="s">
        <v>347</v>
      </c>
    </row>
    <row r="112" spans="1:2">
      <c r="A112" s="35" t="s">
        <v>212</v>
      </c>
    </row>
    <row r="113" spans="1:2">
      <c r="A113" s="35" t="s">
        <v>173</v>
      </c>
    </row>
    <row r="114" spans="1:2">
      <c r="A114" s="35" t="s">
        <v>164</v>
      </c>
      <c r="B114" t="s">
        <v>355</v>
      </c>
    </row>
    <row r="115" spans="1:2">
      <c r="A115" s="35" t="s">
        <v>192</v>
      </c>
    </row>
    <row r="116" spans="1:2">
      <c r="A116" s="35" t="s">
        <v>167</v>
      </c>
      <c r="B116" t="s">
        <v>347</v>
      </c>
    </row>
    <row r="117" spans="1:2">
      <c r="A117" s="35" t="s">
        <v>168</v>
      </c>
      <c r="B117" t="s">
        <v>355</v>
      </c>
    </row>
    <row r="118" spans="1:2">
      <c r="A118" s="35" t="s">
        <v>207</v>
      </c>
      <c r="B118" t="s">
        <v>347</v>
      </c>
    </row>
    <row r="119" spans="1:2">
      <c r="A119" s="35" t="s">
        <v>206</v>
      </c>
      <c r="B119" t="s">
        <v>347</v>
      </c>
    </row>
    <row r="120" spans="1:2">
      <c r="A120" s="35" t="s">
        <v>194</v>
      </c>
      <c r="B120" t="s">
        <v>347</v>
      </c>
    </row>
    <row r="121" spans="1:2">
      <c r="A121" s="35" t="s">
        <v>226</v>
      </c>
    </row>
    <row r="122" spans="1:2">
      <c r="A122" s="35" t="s">
        <v>177</v>
      </c>
      <c r="B122" t="s">
        <v>347</v>
      </c>
    </row>
    <row r="123" spans="1:2">
      <c r="A123" s="35" t="s">
        <v>162</v>
      </c>
      <c r="B123" t="s">
        <v>355</v>
      </c>
    </row>
    <row r="124" spans="1:2">
      <c r="A124" s="35" t="s">
        <v>180</v>
      </c>
    </row>
    <row r="125" spans="1:2">
      <c r="A125" s="35" t="s">
        <v>201</v>
      </c>
      <c r="B125" t="s">
        <v>347</v>
      </c>
    </row>
    <row r="126" spans="1:2">
      <c r="A126" s="35" t="s">
        <v>176</v>
      </c>
    </row>
    <row r="127" spans="1:2">
      <c r="A127" s="35" t="s">
        <v>195</v>
      </c>
    </row>
    <row r="128" spans="1:2">
      <c r="A128" s="35" t="s">
        <v>166</v>
      </c>
      <c r="B128" t="s">
        <v>355</v>
      </c>
    </row>
    <row r="129" spans="1:2">
      <c r="A129" s="35" t="s">
        <v>186</v>
      </c>
    </row>
    <row r="130" spans="1:2">
      <c r="A130" s="35" t="s">
        <v>199</v>
      </c>
    </row>
    <row r="131" spans="1:2">
      <c r="A131" s="35" t="s">
        <v>198</v>
      </c>
      <c r="B131" t="s">
        <v>347</v>
      </c>
    </row>
    <row r="132" spans="1:2">
      <c r="A132" s="35" t="s">
        <v>209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50EE8-DE41-409B-85D0-35CE193FCB3D}">
  <dimension ref="A1:E8"/>
  <sheetViews>
    <sheetView workbookViewId="0">
      <selection activeCell="A24" sqref="A24"/>
    </sheetView>
  </sheetViews>
  <sheetFormatPr defaultRowHeight="15"/>
  <cols>
    <col min="1" max="1" width="34.5703125" bestFit="1" customWidth="1"/>
    <col min="2" max="2" width="21.7109375" bestFit="1" customWidth="1"/>
    <col min="3" max="3" width="24" bestFit="1" customWidth="1"/>
    <col min="4" max="4" width="17.85546875" bestFit="1" customWidth="1"/>
    <col min="5" max="5" width="27.5703125" bestFit="1" customWidth="1"/>
  </cols>
  <sheetData>
    <row r="1" spans="1:5">
      <c r="A1" s="2"/>
      <c r="B1" s="2" t="s">
        <v>7</v>
      </c>
      <c r="C1" s="2" t="s">
        <v>8</v>
      </c>
      <c r="D1" s="2" t="s">
        <v>9</v>
      </c>
      <c r="E1" s="2" t="s">
        <v>10</v>
      </c>
    </row>
    <row r="2" spans="1:5">
      <c r="A2" s="3" t="s">
        <v>0</v>
      </c>
      <c r="B2" s="1">
        <v>9.8000000000000004E-2</v>
      </c>
      <c r="C2" s="1">
        <v>0.26800000000000002</v>
      </c>
      <c r="D2" s="1">
        <v>8.1000000000000003E-2</v>
      </c>
      <c r="E2" s="1">
        <v>0.32700000000000001</v>
      </c>
    </row>
    <row r="3" spans="1:5">
      <c r="A3" s="3" t="s">
        <v>1</v>
      </c>
      <c r="B3" s="1">
        <v>0.21099999999999999</v>
      </c>
      <c r="C3" s="1">
        <v>0.57399999999999995</v>
      </c>
      <c r="D3" s="1">
        <v>0.20100000000000001</v>
      </c>
      <c r="E3" s="1">
        <v>0.66600000000000004</v>
      </c>
    </row>
    <row r="4" spans="1:5">
      <c r="A4" s="3" t="s">
        <v>2</v>
      </c>
      <c r="B4" s="1">
        <v>8.5999999999999993E-2</v>
      </c>
      <c r="C4" s="1">
        <v>0.218</v>
      </c>
      <c r="D4" s="1">
        <v>6.5000000000000002E-2</v>
      </c>
      <c r="E4" s="1">
        <v>0.28899999999999998</v>
      </c>
    </row>
    <row r="5" spans="1:5">
      <c r="A5" s="3" t="s">
        <v>3</v>
      </c>
      <c r="B5" s="1">
        <v>1.9E-2</v>
      </c>
      <c r="C5" s="1">
        <v>7.3999999999999996E-2</v>
      </c>
      <c r="D5" s="26">
        <v>2.5000000000000001E-2</v>
      </c>
      <c r="E5" s="1">
        <v>8.2000000000000003E-2</v>
      </c>
    </row>
    <row r="6" spans="1:5">
      <c r="A6" s="3" t="s">
        <v>4</v>
      </c>
      <c r="B6" s="1">
        <v>6.7000000000000004E-2</v>
      </c>
      <c r="C6" s="1">
        <v>0.24199999999999999</v>
      </c>
      <c r="D6" s="1">
        <v>5.0999999999999997E-2</v>
      </c>
      <c r="E6" s="1">
        <v>0.25700000000000001</v>
      </c>
    </row>
    <row r="7" spans="1:5">
      <c r="A7" s="3" t="s">
        <v>5</v>
      </c>
      <c r="B7" s="1">
        <v>0.10299999999999999</v>
      </c>
      <c r="C7" s="1">
        <v>0.26700000000000002</v>
      </c>
      <c r="D7" s="1">
        <v>8.2000000000000003E-2</v>
      </c>
      <c r="E7" s="1">
        <v>0.05</v>
      </c>
    </row>
    <row r="8" spans="1:5">
      <c r="A8" s="3" t="s">
        <v>6</v>
      </c>
      <c r="B8" s="1">
        <v>1.0999999999999999E-2</v>
      </c>
      <c r="C8" s="1">
        <v>0.107</v>
      </c>
      <c r="D8" s="26">
        <v>2.5000000000000001E-2</v>
      </c>
      <c r="E8" s="1">
        <v>4.4999999999999998E-2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0E10-CE4A-47EA-B000-F31C795F13CE}">
  <dimension ref="A1:D11"/>
  <sheetViews>
    <sheetView workbookViewId="0">
      <selection activeCell="A7" sqref="A7"/>
    </sheetView>
  </sheetViews>
  <sheetFormatPr defaultRowHeight="15"/>
  <cols>
    <col min="1" max="1" width="10" bestFit="1" customWidth="1"/>
    <col min="2" max="2" width="58.42578125" bestFit="1" customWidth="1"/>
    <col min="3" max="3" width="24.5703125" style="6" bestFit="1" customWidth="1"/>
    <col min="4" max="4" width="33" bestFit="1" customWidth="1"/>
  </cols>
  <sheetData>
    <row r="1" spans="1:4">
      <c r="A1" s="13" t="s">
        <v>70</v>
      </c>
      <c r="B1" s="13" t="s">
        <v>71</v>
      </c>
      <c r="C1" s="13" t="s">
        <v>72</v>
      </c>
      <c r="D1" s="13" t="s">
        <v>73</v>
      </c>
    </row>
    <row r="2" spans="1:4">
      <c r="A2" s="13" t="s">
        <v>74</v>
      </c>
      <c r="B2" s="14" t="s">
        <v>75</v>
      </c>
      <c r="C2" s="16">
        <v>0.113</v>
      </c>
      <c r="D2" s="14" t="s">
        <v>76</v>
      </c>
    </row>
    <row r="3" spans="1:4">
      <c r="A3" s="13" t="s">
        <v>77</v>
      </c>
      <c r="B3" s="14" t="s">
        <v>78</v>
      </c>
      <c r="C3" s="16">
        <v>0.127</v>
      </c>
      <c r="D3" s="14" t="s">
        <v>79</v>
      </c>
    </row>
    <row r="4" spans="1:4">
      <c r="A4" s="13" t="s">
        <v>80</v>
      </c>
      <c r="B4" s="14" t="s">
        <v>81</v>
      </c>
      <c r="C4" s="16">
        <v>0.14699999999999999</v>
      </c>
      <c r="D4" s="14" t="s">
        <v>82</v>
      </c>
    </row>
    <row r="5" spans="1:4">
      <c r="A5" s="13" t="s">
        <v>83</v>
      </c>
      <c r="B5" s="14" t="s">
        <v>84</v>
      </c>
      <c r="C5" s="16">
        <v>0.127</v>
      </c>
      <c r="D5" s="14" t="s">
        <v>85</v>
      </c>
    </row>
    <row r="7" spans="1:4">
      <c r="A7" t="s">
        <v>86</v>
      </c>
    </row>
    <row r="9" spans="1:4">
      <c r="A9" t="s">
        <v>87</v>
      </c>
    </row>
    <row r="11" spans="1:4">
      <c r="A11" t="s">
        <v>88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AA17-29AF-4B27-A99E-16CB476ECE1A}">
  <dimension ref="A2:F42"/>
  <sheetViews>
    <sheetView topLeftCell="D25" workbookViewId="0">
      <selection activeCell="G51" sqref="G51"/>
    </sheetView>
  </sheetViews>
  <sheetFormatPr defaultRowHeight="15"/>
  <cols>
    <col min="1" max="1" width="18.42578125" customWidth="1"/>
    <col min="2" max="2" width="33.140625" bestFit="1" customWidth="1"/>
    <col min="3" max="3" width="26.42578125" customWidth="1"/>
    <col min="4" max="4" width="28.42578125" bestFit="1" customWidth="1"/>
    <col min="5" max="5" width="18.5703125" bestFit="1" customWidth="1"/>
    <col min="6" max="6" width="15.42578125" customWidth="1"/>
  </cols>
  <sheetData>
    <row r="2" spans="1:6">
      <c r="A2" t="s">
        <v>90</v>
      </c>
    </row>
    <row r="4" spans="1:6">
      <c r="A4" s="2" t="s">
        <v>91</v>
      </c>
    </row>
    <row r="6" spans="1:6">
      <c r="A6" s="2" t="s">
        <v>92</v>
      </c>
    </row>
    <row r="8" spans="1:6">
      <c r="A8" t="s">
        <v>93</v>
      </c>
    </row>
    <row r="13" spans="1:6">
      <c r="A13" s="11" t="s">
        <v>94</v>
      </c>
      <c r="B13" s="11" t="s">
        <v>95</v>
      </c>
      <c r="C13" s="11" t="s">
        <v>96</v>
      </c>
      <c r="D13" s="11" t="s">
        <v>89</v>
      </c>
      <c r="E13" s="11" t="s">
        <v>97</v>
      </c>
      <c r="F13" s="11" t="s">
        <v>107</v>
      </c>
    </row>
    <row r="14" spans="1:6">
      <c r="A14" s="11" t="s">
        <v>65</v>
      </c>
      <c r="B14" s="10">
        <v>19.399999999999999</v>
      </c>
      <c r="C14" s="10">
        <v>7.6</v>
      </c>
      <c r="D14" s="12">
        <v>1.67</v>
      </c>
      <c r="E14" s="12">
        <v>1</v>
      </c>
      <c r="F14" s="6">
        <v>12.9</v>
      </c>
    </row>
    <row r="15" spans="1:6">
      <c r="A15" s="11" t="s">
        <v>66</v>
      </c>
      <c r="B15" s="10">
        <v>18.8</v>
      </c>
      <c r="C15" s="10">
        <v>9</v>
      </c>
      <c r="D15" s="12">
        <v>2.8</v>
      </c>
      <c r="E15" s="12">
        <v>2</v>
      </c>
      <c r="F15" s="6">
        <v>12.9</v>
      </c>
    </row>
    <row r="16" spans="1:6">
      <c r="A16" s="11" t="s">
        <v>98</v>
      </c>
      <c r="B16" s="10">
        <v>17.7</v>
      </c>
      <c r="C16" s="10">
        <v>6.8</v>
      </c>
      <c r="D16" s="12">
        <v>2.29</v>
      </c>
      <c r="E16" s="12">
        <v>3</v>
      </c>
      <c r="F16" s="6">
        <v>12.9</v>
      </c>
    </row>
    <row r="17" spans="1:6">
      <c r="A17" s="11" t="s">
        <v>99</v>
      </c>
      <c r="B17" s="10">
        <v>17.3</v>
      </c>
      <c r="C17" s="10">
        <v>6.9</v>
      </c>
      <c r="D17" s="12">
        <v>1.62</v>
      </c>
      <c r="E17" s="12">
        <v>4</v>
      </c>
      <c r="F17" s="6">
        <v>12.9</v>
      </c>
    </row>
    <row r="18" spans="1:6">
      <c r="A18" s="11" t="s">
        <v>100</v>
      </c>
      <c r="B18" s="10">
        <v>14.6</v>
      </c>
      <c r="C18" s="10">
        <v>5.9</v>
      </c>
      <c r="D18" s="12">
        <v>1.95</v>
      </c>
      <c r="E18" s="12">
        <v>5</v>
      </c>
      <c r="F18" s="6">
        <v>12.9</v>
      </c>
    </row>
    <row r="19" spans="1:6">
      <c r="A19" s="11" t="s">
        <v>101</v>
      </c>
      <c r="B19" s="10">
        <v>13.5</v>
      </c>
      <c r="C19" s="10">
        <v>5.8</v>
      </c>
      <c r="D19" s="12">
        <v>1.6</v>
      </c>
      <c r="E19" s="12">
        <v>6</v>
      </c>
      <c r="F19" s="6">
        <v>12.9</v>
      </c>
    </row>
    <row r="20" spans="1:6">
      <c r="A20" s="11" t="s">
        <v>102</v>
      </c>
      <c r="B20" s="10">
        <v>13.3</v>
      </c>
      <c r="C20" s="10">
        <v>5.8</v>
      </c>
      <c r="D20" s="12">
        <v>1.72</v>
      </c>
      <c r="E20" s="12">
        <v>7</v>
      </c>
      <c r="F20" s="6">
        <v>12.9</v>
      </c>
    </row>
    <row r="21" spans="1:6">
      <c r="A21" s="11" t="s">
        <v>103</v>
      </c>
      <c r="B21" s="10">
        <v>13.3</v>
      </c>
      <c r="C21" s="10">
        <v>4.8</v>
      </c>
      <c r="D21" s="12">
        <v>1.28</v>
      </c>
      <c r="E21" s="12">
        <v>7</v>
      </c>
      <c r="F21" s="6">
        <v>12.9</v>
      </c>
    </row>
    <row r="22" spans="1:6">
      <c r="A22" s="11" t="s">
        <v>104</v>
      </c>
      <c r="B22" s="10">
        <v>12.1</v>
      </c>
      <c r="C22" s="10">
        <v>4.5999999999999996</v>
      </c>
      <c r="D22" s="12">
        <v>2.23</v>
      </c>
      <c r="E22" s="12">
        <v>9</v>
      </c>
      <c r="F22" s="6">
        <v>12.9</v>
      </c>
    </row>
    <row r="23" spans="1:6">
      <c r="A23" s="11" t="s">
        <v>105</v>
      </c>
      <c r="B23" s="10">
        <v>11.8</v>
      </c>
      <c r="C23" s="10">
        <v>4.4000000000000004</v>
      </c>
      <c r="D23" s="12">
        <v>1.66</v>
      </c>
      <c r="E23" s="12">
        <v>10</v>
      </c>
      <c r="F23" s="6">
        <v>12.9</v>
      </c>
    </row>
    <row r="24" spans="1:6">
      <c r="A24" s="13"/>
      <c r="B24" s="10"/>
    </row>
    <row r="25" spans="1:6">
      <c r="A25" s="13"/>
      <c r="B25" s="10"/>
    </row>
    <row r="26" spans="1:6">
      <c r="A26" s="13"/>
      <c r="B26" s="10"/>
    </row>
    <row r="27" spans="1:6">
      <c r="A27" s="13"/>
      <c r="B27" s="10"/>
    </row>
    <row r="28" spans="1:6">
      <c r="A28" s="13"/>
      <c r="B28" s="10"/>
    </row>
    <row r="30" spans="1:6">
      <c r="A30" t="s">
        <v>106</v>
      </c>
    </row>
    <row r="32" spans="1:6" ht="24">
      <c r="A32" s="17" t="s">
        <v>108</v>
      </c>
    </row>
    <row r="34" spans="1:1">
      <c r="A34" t="s">
        <v>338</v>
      </c>
    </row>
    <row r="35" spans="1:1">
      <c r="A35" s="18" t="s">
        <v>109</v>
      </c>
    </row>
    <row r="36" spans="1:1">
      <c r="A36" s="18" t="s">
        <v>110</v>
      </c>
    </row>
    <row r="37" spans="1:1">
      <c r="A37" s="18" t="s">
        <v>111</v>
      </c>
    </row>
    <row r="38" spans="1:1">
      <c r="A38" s="18" t="s">
        <v>112</v>
      </c>
    </row>
    <row r="39" spans="1:1">
      <c r="A39" s="18" t="s">
        <v>113</v>
      </c>
    </row>
    <row r="40" spans="1:1">
      <c r="A40" s="18" t="s">
        <v>114</v>
      </c>
    </row>
    <row r="42" spans="1:1">
      <c r="A42" t="s">
        <v>115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Global</vt:lpstr>
      <vt:lpstr>US</vt:lpstr>
      <vt:lpstr>US Regions</vt:lpstr>
      <vt:lpstr>Southeast</vt:lpstr>
      <vt:lpstr>Structural Drivers of Southeast</vt:lpstr>
      <vt:lpstr>Alabama</vt:lpstr>
      <vt:lpstr>Alabama Regions</vt:lpstr>
      <vt:lpstr>previous Global</vt:lpstr>
      <vt:lpstr>previous US Regions</vt:lpstr>
      <vt:lpstr>previous Southeast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Kopecky</dc:creator>
  <cp:lastModifiedBy>Sandra Kopecky</cp:lastModifiedBy>
  <dcterms:created xsi:type="dcterms:W3CDTF">2026-08-29T16:34:50Z</dcterms:created>
  <dcterms:modified xsi:type="dcterms:W3CDTF">2026-09-09T01:30:53Z</dcterms:modified>
</cp:coreProperties>
</file>