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jifarre/Downloads/"/>
    </mc:Choice>
  </mc:AlternateContent>
  <xr:revisionPtr revIDLastSave="0" documentId="13_ncr:1_{03D33DAF-C407-0248-A5A7-6B9EB27207E1}" xr6:coauthVersionLast="47" xr6:coauthVersionMax="47" xr10:uidLastSave="{00000000-0000-0000-0000-000000000000}"/>
  <bookViews>
    <workbookView xWindow="0" yWindow="500" windowWidth="35840" windowHeight="21900" activeTab="1" xr2:uid="{6B4EED37-497C-634C-864B-550DF14C92E4}"/>
  </bookViews>
  <sheets>
    <sheet name="Cover Page" sheetId="12" r:id="rId1"/>
    <sheet name="1" sheetId="11" r:id="rId2"/>
    <sheet name="2" sheetId="8" r:id="rId3"/>
    <sheet name="3" sheetId="10" r:id="rId4"/>
    <sheet name="4" sheetId="6" r:id="rId5"/>
    <sheet name="5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0" l="1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E3" i="9" l="1"/>
  <c r="F3" i="9" l="1"/>
  <c r="D7" i="8" l="1"/>
  <c r="E7" i="8" s="1"/>
  <c r="F7" i="8" s="1"/>
  <c r="G7" i="8" s="1"/>
  <c r="H7" i="8" s="1"/>
  <c r="I7" i="8" s="1"/>
  <c r="J7" i="8" s="1"/>
  <c r="K7" i="8" s="1"/>
  <c r="K10" i="8"/>
  <c r="J10" i="8"/>
  <c r="I10" i="8"/>
  <c r="H10" i="8"/>
  <c r="G10" i="8"/>
  <c r="F10" i="8"/>
  <c r="E10" i="8"/>
  <c r="D10" i="8"/>
  <c r="C10" i="8"/>
  <c r="C6" i="8"/>
  <c r="D6" i="8" s="1"/>
  <c r="E6" i="8" s="1"/>
  <c r="F6" i="8" s="1"/>
  <c r="G6" i="8" s="1"/>
  <c r="H6" i="8" s="1"/>
  <c r="I6" i="8" s="1"/>
  <c r="J6" i="8" s="1"/>
  <c r="K6" i="8" s="1"/>
  <c r="K29" i="6" l="1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</calcChain>
</file>

<file path=xl/sharedStrings.xml><?xml version="1.0" encoding="utf-8"?>
<sst xmlns="http://schemas.openxmlformats.org/spreadsheetml/2006/main" count="111" uniqueCount="83">
  <si>
    <t>Country</t>
  </si>
  <si>
    <t>Spain</t>
  </si>
  <si>
    <t>January</t>
  </si>
  <si>
    <t>February</t>
  </si>
  <si>
    <t>March</t>
  </si>
  <si>
    <t>Italy</t>
  </si>
  <si>
    <t>France</t>
  </si>
  <si>
    <t>Portugal</t>
  </si>
  <si>
    <t>Belgium</t>
  </si>
  <si>
    <t>Holland</t>
  </si>
  <si>
    <t>Switzerland</t>
  </si>
  <si>
    <t>Austria</t>
  </si>
  <si>
    <t>Germany</t>
  </si>
  <si>
    <t>Bulgaria</t>
  </si>
  <si>
    <t>Greece</t>
  </si>
  <si>
    <t>Poland</t>
  </si>
  <si>
    <t>Norway</t>
  </si>
  <si>
    <t>Sweden</t>
  </si>
  <si>
    <t>Romania</t>
  </si>
  <si>
    <t>Iceland</t>
  </si>
  <si>
    <t>Finland</t>
  </si>
  <si>
    <t>Albania</t>
  </si>
  <si>
    <t>Serbia</t>
  </si>
  <si>
    <t>Ireland</t>
  </si>
  <si>
    <t>Country:</t>
  </si>
  <si>
    <t>Sales:</t>
  </si>
  <si>
    <t>Month:</t>
  </si>
  <si>
    <t>Year:</t>
  </si>
  <si>
    <t>Advanced IndexMatch</t>
  </si>
  <si>
    <t>Salesperson</t>
  </si>
  <si>
    <t>Work Days:</t>
  </si>
  <si>
    <t>Expenses</t>
  </si>
  <si>
    <t>Revenues</t>
  </si>
  <si>
    <t>Profit</t>
  </si>
  <si>
    <t>Profit:</t>
  </si>
  <si>
    <t># of days</t>
  </si>
  <si>
    <t>Dates</t>
  </si>
  <si>
    <t xml:space="preserve"> </t>
  </si>
  <si>
    <t>Year</t>
  </si>
  <si>
    <t>Commission</t>
  </si>
  <si>
    <t>Sum &amp; Filter</t>
  </si>
  <si>
    <t>Billy</t>
  </si>
  <si>
    <t>Jake</t>
  </si>
  <si>
    <t>Sara</t>
  </si>
  <si>
    <t>Ann</t>
  </si>
  <si>
    <t>Lana</t>
  </si>
  <si>
    <t>Jackson</t>
  </si>
  <si>
    <t>Manager</t>
  </si>
  <si>
    <t>Revenue by Manager</t>
  </si>
  <si>
    <t>Company</t>
  </si>
  <si>
    <t>ID Number</t>
  </si>
  <si>
    <t>Sale Amount</t>
  </si>
  <si>
    <t>Name</t>
  </si>
  <si>
    <t>Coca-Cola Inc.</t>
  </si>
  <si>
    <t>Amazon UK</t>
  </si>
  <si>
    <t>Apple EMEA</t>
  </si>
  <si>
    <t>XYZ Limited</t>
  </si>
  <si>
    <t>Pepsi Co</t>
  </si>
  <si>
    <t>Adobe Inc</t>
  </si>
  <si>
    <t>Zara Fashion</t>
  </si>
  <si>
    <t>Ralph Lauren Int.</t>
  </si>
  <si>
    <t>Adidas Co.</t>
  </si>
  <si>
    <t>P&amp;G Global</t>
  </si>
  <si>
    <t>Tesla</t>
  </si>
  <si>
    <t>Tesla Inc.</t>
  </si>
  <si>
    <t>H&amp;M Global</t>
  </si>
  <si>
    <t>First</t>
  </si>
  <si>
    <t>Last</t>
  </si>
  <si>
    <t>Dr. Fernando Alonso</t>
  </si>
  <si>
    <t>Mr. Carlos Sainz</t>
  </si>
  <si>
    <t>Yuki Tsunoda</t>
  </si>
  <si>
    <t>Alex Albon</t>
  </si>
  <si>
    <t>Mr. Valteri Bottas</t>
  </si>
  <si>
    <t>Mr. Pierre Gasly</t>
  </si>
  <si>
    <t>Dr. Lewis Hamilton</t>
  </si>
  <si>
    <t>Mr. Charles Leclerc</t>
  </si>
  <si>
    <r>
      <t xml:space="preserve">Get </t>
    </r>
    <r>
      <rPr>
        <b/>
        <sz val="16"/>
        <color theme="1"/>
        <rFont val="Calibri"/>
        <family val="2"/>
        <scheme val="minor"/>
      </rPr>
      <t>10%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</si>
  <si>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Made by Career Principles Ltd.</t>
  </si>
  <si>
    <t>Note</t>
  </si>
  <si>
    <t>All content is copyright material of Career Principles Ltd.</t>
  </si>
  <si>
    <t>This Excel model may not be reproduced or distributed by any means, including printing, 
screencapturing, or any other method without the prior permission of the publisher.</t>
  </si>
  <si>
    <t>Advanced Formulas</t>
  </si>
  <si>
    <t>Get Our Complete Finance &amp; Valuation 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</si>
</sst>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m"/>
    <numFmt numFmtId="165" formatCode="_(* #,##0_);_(* \(#,##0\);_(* &quot;-&quot;??_);_(@_)"/>
    <numFmt numFmtId="166" formatCode="[$$-409]#,##0_ ;\-[$$-409]#,##0\ "/>
    <numFmt numFmtId="167" formatCode="dd\-mmm"/>
    <numFmt numFmtId="168" formatCode="[$$-409]#,##0"/>
  </numFmts>
  <fonts count="21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 (Body)"/>
    </font>
    <font>
      <sz val="11"/>
      <color theme="1"/>
      <name val="Calibri (Body)"/>
    </font>
    <font>
      <b/>
      <sz val="11"/>
      <color theme="1"/>
      <name val="Calibri (Body)"/>
    </font>
    <font>
      <sz val="11"/>
      <color rgb="FF000000"/>
      <name val="Calibri (Body)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6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4"/>
      <color rgb="FF0432FF"/>
      <name val="Calibri"/>
      <family val="2"/>
      <scheme val="minor"/>
    </font>
    <font>
      <u/>
      <sz val="24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2A3E6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293D68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53">
    <xf numFmtId="0" fontId="0" fillId="0" borderId="0" xfId="0"/>
    <xf numFmtId="0" fontId="4" fillId="0" borderId="0" xfId="0" applyFont="1" applyAlignment="1">
      <alignment vertical="center"/>
    </xf>
    <xf numFmtId="165" fontId="4" fillId="0" borderId="0" xfId="0" applyNumberFormat="1" applyFont="1" applyAlignment="1">
      <alignment vertical="center"/>
    </xf>
    <xf numFmtId="165" fontId="5" fillId="5" borderId="1" xfId="0" applyNumberFormat="1" applyFont="1" applyFill="1" applyBorder="1" applyAlignment="1">
      <alignment vertical="center"/>
    </xf>
    <xf numFmtId="165" fontId="6" fillId="0" borderId="0" xfId="0" applyNumberFormat="1" applyFont="1" applyAlignment="1">
      <alignment vertical="center"/>
    </xf>
    <xf numFmtId="0" fontId="7" fillId="0" borderId="0" xfId="0" applyFont="1" applyAlignment="1">
      <alignment horizontal="right"/>
    </xf>
    <xf numFmtId="0" fontId="8" fillId="5" borderId="1" xfId="0" applyFont="1" applyFill="1" applyBorder="1" applyAlignment="1">
      <alignment horizontal="right"/>
    </xf>
    <xf numFmtId="0" fontId="9" fillId="4" borderId="0" xfId="0" applyFont="1" applyFill="1" applyAlignment="1">
      <alignment horizontal="center"/>
    </xf>
    <xf numFmtId="0" fontId="7" fillId="3" borderId="0" xfId="0" applyFont="1" applyFill="1" applyAlignment="1">
      <alignment vertical="center"/>
    </xf>
    <xf numFmtId="164" fontId="7" fillId="3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167" fontId="1" fillId="4" borderId="0" xfId="0" applyNumberFormat="1" applyFont="1" applyFill="1"/>
    <xf numFmtId="0" fontId="2" fillId="5" borderId="1" xfId="0" applyFont="1" applyFill="1" applyBorder="1"/>
    <xf numFmtId="3" fontId="0" fillId="0" borderId="0" xfId="0" applyNumberFormat="1"/>
    <xf numFmtId="3" fontId="2" fillId="5" borderId="1" xfId="0" applyNumberFormat="1" applyFont="1" applyFill="1" applyBorder="1"/>
    <xf numFmtId="166" fontId="2" fillId="5" borderId="2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11" fillId="3" borderId="0" xfId="0" applyNumberFormat="1" applyFont="1" applyFill="1" applyAlignment="1">
      <alignment horizontal="right"/>
    </xf>
    <xf numFmtId="167" fontId="11" fillId="3" borderId="0" xfId="0" applyNumberFormat="1" applyFont="1" applyFill="1"/>
    <xf numFmtId="0" fontId="1" fillId="4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68" fontId="0" fillId="0" borderId="0" xfId="0" applyNumberFormat="1" applyAlignment="1">
      <alignment horizontal="center"/>
    </xf>
    <xf numFmtId="0" fontId="0" fillId="3" borderId="0" xfId="0" applyFill="1"/>
    <xf numFmtId="168" fontId="0" fillId="0" borderId="0" xfId="0" applyNumberFormat="1"/>
    <xf numFmtId="0" fontId="12" fillId="0" borderId="0" xfId="0" applyFont="1"/>
    <xf numFmtId="1" fontId="0" fillId="0" borderId="0" xfId="0" applyNumberFormat="1" applyAlignment="1">
      <alignment horizontal="left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6" borderId="0" xfId="0" applyFill="1" applyAlignment="1">
      <alignment horizontal="left"/>
    </xf>
    <xf numFmtId="0" fontId="0" fillId="0" borderId="3" xfId="0" applyBorder="1"/>
    <xf numFmtId="0" fontId="15" fillId="0" borderId="4" xfId="0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16" fillId="0" borderId="0" xfId="0" applyFont="1" applyAlignment="1">
      <alignment horizontal="center" vertical="center"/>
    </xf>
    <xf numFmtId="0" fontId="0" fillId="0" borderId="7" xfId="0" applyBorder="1"/>
    <xf numFmtId="0" fontId="13" fillId="0" borderId="6" xfId="0" applyFont="1" applyBorder="1"/>
    <xf numFmtId="0" fontId="17" fillId="0" borderId="0" xfId="0" applyFont="1" applyAlignment="1">
      <alignment horizontal="center"/>
    </xf>
    <xf numFmtId="0" fontId="13" fillId="0" borderId="7" xfId="0" applyFont="1" applyBorder="1"/>
    <xf numFmtId="0" fontId="13" fillId="3" borderId="0" xfId="0" applyFont="1" applyFill="1"/>
    <xf numFmtId="0" fontId="13" fillId="0" borderId="0" xfId="0" applyFont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3" borderId="0" xfId="0" applyFill="1" applyAlignment="1">
      <alignment vertical="center"/>
    </xf>
    <xf numFmtId="0" fontId="19" fillId="0" borderId="0" xfId="1" applyFont="1" applyFill="1" applyBorder="1"/>
    <xf numFmtId="0" fontId="8" fillId="0" borderId="9" xfId="0" applyFont="1" applyBorder="1"/>
    <xf numFmtId="0" fontId="0" fillId="0" borderId="0" xfId="0" applyAlignment="1">
      <alignment vertical="top" wrapText="1"/>
    </xf>
    <xf numFmtId="0" fontId="0" fillId="0" borderId="10" xfId="0" applyBorder="1"/>
    <xf numFmtId="0" fontId="0" fillId="0" borderId="9" xfId="0" applyBorder="1"/>
    <xf numFmtId="0" fontId="0" fillId="0" borderId="11" xfId="0" applyBorder="1"/>
    <xf numFmtId="0" fontId="20" fillId="7" borderId="8" xfId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99"/>
      <color rgb="FF293D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areerprinciple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2209032</xdr:colOff>
      <xdr:row>3</xdr:row>
      <xdr:rowOff>50217</xdr:rowOff>
    </xdr:from>
    <xdr:ext cx="3204694" cy="1114911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29BDD8-19AE-9F43-8044-DF373F6FF3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82232" y="1625017"/>
          <a:ext cx="3204694" cy="111491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/finance-valuation-cour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8794C-0EC6-994F-A18A-8120AEF1FCE5}">
  <dimension ref="B3:D16"/>
  <sheetViews>
    <sheetView showGridLines="0" zoomScale="130" zoomScaleNormal="130" workbookViewId="0">
      <selection activeCell="C9" sqref="C9"/>
    </sheetView>
  </sheetViews>
  <sheetFormatPr baseColWidth="10" defaultRowHeight="16" x14ac:dyDescent="0.2"/>
  <cols>
    <col min="1" max="1" width="9.5" style="23" customWidth="1"/>
    <col min="2" max="2" width="8.5" style="23" customWidth="1"/>
    <col min="3" max="3" width="102.6640625" style="23" bestFit="1" customWidth="1"/>
    <col min="4" max="4" width="9.5" style="23" customWidth="1"/>
    <col min="5" max="16384" width="10.83203125" style="23"/>
  </cols>
  <sheetData>
    <row r="3" spans="2:4" ht="92" x14ac:dyDescent="0.2">
      <c r="B3" s="30"/>
      <c r="C3" s="31" t="s">
        <v>81</v>
      </c>
      <c r="D3" s="32"/>
    </row>
    <row r="4" spans="2:4" ht="54" customHeight="1" x14ac:dyDescent="0.2">
      <c r="B4" s="33"/>
      <c r="C4" s="34"/>
      <c r="D4" s="35"/>
    </row>
    <row r="5" spans="2:4" ht="32" customHeight="1" x14ac:dyDescent="0.2">
      <c r="B5" s="33"/>
      <c r="C5" s="34"/>
      <c r="D5" s="35"/>
    </row>
    <row r="6" spans="2:4" x14ac:dyDescent="0.2">
      <c r="B6" s="33"/>
      <c r="C6"/>
      <c r="D6" s="35"/>
    </row>
    <row r="7" spans="2:4" s="39" customFormat="1" ht="21" x14ac:dyDescent="0.25">
      <c r="B7" s="36"/>
      <c r="C7" s="37" t="s">
        <v>76</v>
      </c>
      <c r="D7" s="38"/>
    </row>
    <row r="8" spans="2:4" s="39" customFormat="1" x14ac:dyDescent="0.2">
      <c r="B8" s="36"/>
      <c r="C8" s="40"/>
      <c r="D8" s="38"/>
    </row>
    <row r="9" spans="2:4" s="43" customFormat="1" ht="31" x14ac:dyDescent="0.2">
      <c r="B9" s="41"/>
      <c r="C9" s="50" t="s">
        <v>82</v>
      </c>
      <c r="D9" s="42"/>
    </row>
    <row r="10" spans="2:4" x14ac:dyDescent="0.2">
      <c r="B10" s="33"/>
      <c r="C10"/>
      <c r="D10" s="35"/>
    </row>
    <row r="11" spans="2:4" ht="19" x14ac:dyDescent="0.25">
      <c r="B11" s="33"/>
      <c r="C11" s="44" t="s">
        <v>77</v>
      </c>
      <c r="D11" s="35"/>
    </row>
    <row r="12" spans="2:4" x14ac:dyDescent="0.2">
      <c r="B12" s="33"/>
      <c r="C12"/>
      <c r="D12" s="35"/>
    </row>
    <row r="13" spans="2:4" x14ac:dyDescent="0.2">
      <c r="B13" s="33"/>
      <c r="C13" s="45" t="s">
        <v>78</v>
      </c>
      <c r="D13" s="35"/>
    </row>
    <row r="14" spans="2:4" x14ac:dyDescent="0.2">
      <c r="B14" s="33"/>
      <c r="C14" t="s">
        <v>79</v>
      </c>
      <c r="D14" s="35"/>
    </row>
    <row r="15" spans="2:4" ht="34" x14ac:dyDescent="0.2">
      <c r="B15" s="33"/>
      <c r="C15" s="46" t="s">
        <v>80</v>
      </c>
      <c r="D15" s="35"/>
    </row>
    <row r="16" spans="2:4" x14ac:dyDescent="0.2">
      <c r="B16" s="47"/>
      <c r="C16" s="48"/>
      <c r="D16" s="49"/>
    </row>
  </sheetData>
  <sheetProtection algorithmName="SHA-512" hashValue="NP718xc8ol2m8bu8DKDtItQKsOYNS3CsHjLloSw1OBJPgHNHg2iXxtLT/5xOEisZIcPVNKLt+yHjaLMrVhbdJA==" saltValue="hU1J06ep5Xw/m7PhW9ZBpA==" spinCount="100000" sheet="1" objects="1" scenarios="1"/>
  <hyperlinks>
    <hyperlink ref="C9" r:id="rId1" xr:uid="{E6012D49-5516-264A-85B0-4463E1566C24}"/>
    <hyperlink ref="C11" r:id="rId2" display="Made by Kenji Explains" xr:uid="{B51F41DA-F19C-7948-AD3D-950B07B249DA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D3650-3110-B94D-A0EF-A8C842EE6AA2}">
  <dimension ref="B1:E10"/>
  <sheetViews>
    <sheetView showGridLines="0" tabSelected="1" zoomScale="150" zoomScaleNormal="150" workbookViewId="0">
      <selection activeCell="F13" sqref="F13"/>
    </sheetView>
  </sheetViews>
  <sheetFormatPr baseColWidth="10" defaultRowHeight="16" x14ac:dyDescent="0.2"/>
  <cols>
    <col min="1" max="1" width="4.6640625" customWidth="1"/>
    <col min="2" max="2" width="17.83203125" bestFit="1" customWidth="1"/>
    <col min="3" max="3" width="7.33203125" customWidth="1"/>
    <col min="4" max="4" width="8.1640625" bestFit="1" customWidth="1"/>
  </cols>
  <sheetData>
    <row r="1" spans="2:5" x14ac:dyDescent="0.2">
      <c r="D1" t="s">
        <v>37</v>
      </c>
    </row>
    <row r="2" spans="2:5" x14ac:dyDescent="0.2">
      <c r="B2" s="27" t="s">
        <v>52</v>
      </c>
      <c r="C2" s="28"/>
      <c r="D2" s="27" t="s">
        <v>66</v>
      </c>
      <c r="E2" s="27" t="s">
        <v>67</v>
      </c>
    </row>
    <row r="3" spans="2:5" x14ac:dyDescent="0.2">
      <c r="B3" t="s">
        <v>68</v>
      </c>
      <c r="D3" s="29"/>
      <c r="E3" s="29"/>
    </row>
    <row r="4" spans="2:5" x14ac:dyDescent="0.2">
      <c r="B4" t="s">
        <v>74</v>
      </c>
      <c r="D4" s="29"/>
      <c r="E4" s="29"/>
    </row>
    <row r="5" spans="2:5" x14ac:dyDescent="0.2">
      <c r="B5" t="s">
        <v>75</v>
      </c>
      <c r="D5" s="29"/>
      <c r="E5" s="29"/>
    </row>
    <row r="6" spans="2:5" x14ac:dyDescent="0.2">
      <c r="B6" t="s">
        <v>69</v>
      </c>
      <c r="D6" s="29"/>
      <c r="E6" s="29"/>
    </row>
    <row r="7" spans="2:5" x14ac:dyDescent="0.2">
      <c r="B7" t="s">
        <v>70</v>
      </c>
      <c r="D7" s="29"/>
      <c r="E7" s="29"/>
    </row>
    <row r="8" spans="2:5" x14ac:dyDescent="0.2">
      <c r="B8" t="s">
        <v>71</v>
      </c>
      <c r="D8" s="29"/>
      <c r="E8" s="29"/>
    </row>
    <row r="9" spans="2:5" x14ac:dyDescent="0.2">
      <c r="B9" t="s">
        <v>72</v>
      </c>
      <c r="D9" s="29"/>
      <c r="E9" s="29"/>
    </row>
    <row r="10" spans="2:5" x14ac:dyDescent="0.2">
      <c r="B10" t="s">
        <v>73</v>
      </c>
      <c r="D10" s="29"/>
      <c r="E10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5B1B7-9367-2745-B35D-27547233F280}">
  <dimension ref="B2:K10"/>
  <sheetViews>
    <sheetView showGridLines="0" zoomScale="150" zoomScaleNormal="150" workbookViewId="0">
      <selection activeCell="C7" sqref="C7"/>
    </sheetView>
  </sheetViews>
  <sheetFormatPr baseColWidth="10" defaultRowHeight="16" x14ac:dyDescent="0.2"/>
  <cols>
    <col min="1" max="1" width="4" customWidth="1"/>
    <col min="3" max="11" width="7.83203125" customWidth="1"/>
  </cols>
  <sheetData>
    <row r="2" spans="2:11" x14ac:dyDescent="0.2">
      <c r="B2" s="10" t="s">
        <v>30</v>
      </c>
      <c r="C2" s="17">
        <v>3</v>
      </c>
    </row>
    <row r="3" spans="2:11" x14ac:dyDescent="0.2">
      <c r="B3" s="10"/>
      <c r="C3" s="10"/>
    </row>
    <row r="4" spans="2:11" x14ac:dyDescent="0.2">
      <c r="B4" s="10" t="s">
        <v>34</v>
      </c>
      <c r="C4" s="16"/>
    </row>
    <row r="6" spans="2:11" x14ac:dyDescent="0.2">
      <c r="B6" s="12" t="s">
        <v>36</v>
      </c>
      <c r="C6" s="12">
        <f ca="1">TODAY()</f>
        <v>45150</v>
      </c>
      <c r="D6" s="12">
        <f ca="1">C6+1</f>
        <v>45151</v>
      </c>
      <c r="E6" s="12">
        <f t="shared" ref="E6:H6" ca="1" si="0">D6+1</f>
        <v>45152</v>
      </c>
      <c r="F6" s="12">
        <f t="shared" ca="1" si="0"/>
        <v>45153</v>
      </c>
      <c r="G6" s="12">
        <f t="shared" ca="1" si="0"/>
        <v>45154</v>
      </c>
      <c r="H6" s="12">
        <f t="shared" ca="1" si="0"/>
        <v>45155</v>
      </c>
      <c r="I6" s="12">
        <f t="shared" ref="I6:K6" ca="1" si="1">H6+1</f>
        <v>45156</v>
      </c>
      <c r="J6" s="12">
        <f t="shared" ca="1" si="1"/>
        <v>45157</v>
      </c>
      <c r="K6" s="12">
        <f t="shared" ca="1" si="1"/>
        <v>45158</v>
      </c>
    </row>
    <row r="7" spans="2:11" x14ac:dyDescent="0.2">
      <c r="B7" s="19" t="s">
        <v>35</v>
      </c>
      <c r="C7" s="18">
        <v>1</v>
      </c>
      <c r="D7" s="18">
        <f>C7+1</f>
        <v>2</v>
      </c>
      <c r="E7" s="18">
        <f t="shared" ref="E7:K7" si="2">D7+1</f>
        <v>3</v>
      </c>
      <c r="F7" s="18">
        <f t="shared" si="2"/>
        <v>4</v>
      </c>
      <c r="G7" s="18">
        <f t="shared" si="2"/>
        <v>5</v>
      </c>
      <c r="H7" s="18">
        <f t="shared" si="2"/>
        <v>6</v>
      </c>
      <c r="I7" s="18">
        <f t="shared" si="2"/>
        <v>7</v>
      </c>
      <c r="J7" s="18">
        <f t="shared" si="2"/>
        <v>8</v>
      </c>
      <c r="K7" s="18">
        <f t="shared" si="2"/>
        <v>9</v>
      </c>
    </row>
    <row r="8" spans="2:11" x14ac:dyDescent="0.2">
      <c r="B8" t="s">
        <v>32</v>
      </c>
      <c r="C8" s="14">
        <v>1000</v>
      </c>
      <c r="D8" s="14">
        <v>1200</v>
      </c>
      <c r="E8" s="14">
        <v>800</v>
      </c>
      <c r="F8" s="14">
        <v>450</v>
      </c>
      <c r="G8" s="14">
        <v>1100</v>
      </c>
      <c r="H8" s="14">
        <v>450</v>
      </c>
      <c r="I8" s="14">
        <v>1500</v>
      </c>
      <c r="J8" s="14">
        <v>1650</v>
      </c>
      <c r="K8" s="14">
        <v>900</v>
      </c>
    </row>
    <row r="9" spans="2:11" x14ac:dyDescent="0.2">
      <c r="B9" t="s">
        <v>31</v>
      </c>
      <c r="C9" s="14">
        <v>250</v>
      </c>
      <c r="D9" s="14">
        <v>350</v>
      </c>
      <c r="E9" s="14">
        <v>180</v>
      </c>
      <c r="F9" s="14">
        <v>400</v>
      </c>
      <c r="G9" s="14">
        <v>320</v>
      </c>
      <c r="H9" s="14">
        <v>330</v>
      </c>
      <c r="I9" s="14">
        <v>400</v>
      </c>
      <c r="J9" s="14">
        <v>650</v>
      </c>
      <c r="K9" s="14">
        <v>350</v>
      </c>
    </row>
    <row r="10" spans="2:11" x14ac:dyDescent="0.2">
      <c r="B10" s="13" t="s">
        <v>33</v>
      </c>
      <c r="C10" s="15">
        <f>C8-C9</f>
        <v>750</v>
      </c>
      <c r="D10" s="15">
        <f t="shared" ref="D10:H10" si="3">D8-D9</f>
        <v>850</v>
      </c>
      <c r="E10" s="15">
        <f t="shared" si="3"/>
        <v>620</v>
      </c>
      <c r="F10" s="15">
        <f t="shared" si="3"/>
        <v>50</v>
      </c>
      <c r="G10" s="15">
        <f t="shared" si="3"/>
        <v>780</v>
      </c>
      <c r="H10" s="15">
        <f t="shared" si="3"/>
        <v>120</v>
      </c>
      <c r="I10" s="15">
        <f t="shared" ref="I10" si="4">I8-I9</f>
        <v>1100</v>
      </c>
      <c r="J10" s="15">
        <f t="shared" ref="J10" si="5">J8-J9</f>
        <v>1000</v>
      </c>
      <c r="K10" s="15">
        <f t="shared" ref="K10" si="6">K8-K9</f>
        <v>550</v>
      </c>
    </row>
  </sheetData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BEF5D-E6E6-9D43-AAAD-BC5FC8FD49D1}">
  <dimension ref="B2:G24"/>
  <sheetViews>
    <sheetView showGridLines="0" zoomScale="150" zoomScaleNormal="150" workbookViewId="0">
      <selection activeCell="F13" sqref="F13"/>
    </sheetView>
  </sheetViews>
  <sheetFormatPr baseColWidth="10" defaultRowHeight="16" x14ac:dyDescent="0.2"/>
  <cols>
    <col min="1" max="1" width="4" customWidth="1"/>
    <col min="3" max="3" width="15" bestFit="1" customWidth="1"/>
    <col min="4" max="4" width="11.6640625" bestFit="1" customWidth="1"/>
    <col min="5" max="5" width="6.83203125" customWidth="1"/>
    <col min="7" max="7" width="16.5" bestFit="1" customWidth="1"/>
  </cols>
  <sheetData>
    <row r="2" spans="2:7" x14ac:dyDescent="0.2">
      <c r="B2" s="20" t="s">
        <v>50</v>
      </c>
      <c r="C2" s="20" t="s">
        <v>49</v>
      </c>
      <c r="D2" s="20" t="s">
        <v>51</v>
      </c>
      <c r="F2" s="20" t="s">
        <v>52</v>
      </c>
      <c r="G2" s="20" t="s">
        <v>51</v>
      </c>
    </row>
    <row r="3" spans="2:7" x14ac:dyDescent="0.2">
      <c r="B3" s="26">
        <v>124300</v>
      </c>
      <c r="C3" s="25" t="s">
        <v>53</v>
      </c>
      <c r="D3" s="22">
        <v>5436.33</v>
      </c>
      <c r="F3" s="11" t="s">
        <v>63</v>
      </c>
      <c r="G3" s="22"/>
    </row>
    <row r="4" spans="2:7" x14ac:dyDescent="0.2">
      <c r="B4" s="26">
        <f>B3*1.2</f>
        <v>149160</v>
      </c>
      <c r="C4" s="25" t="s">
        <v>64</v>
      </c>
      <c r="D4" s="22">
        <v>6197.4161999999997</v>
      </c>
      <c r="G4" s="22"/>
    </row>
    <row r="5" spans="2:7" x14ac:dyDescent="0.2">
      <c r="B5" s="26">
        <f>B4*1.02</f>
        <v>152143.20000000001</v>
      </c>
      <c r="C5" s="25" t="s">
        <v>54</v>
      </c>
      <c r="D5" s="22">
        <v>7065.0544679999994</v>
      </c>
    </row>
    <row r="6" spans="2:7" x14ac:dyDescent="0.2">
      <c r="B6" s="26">
        <f>B5*0.8</f>
        <v>121714.56000000001</v>
      </c>
      <c r="C6" s="25" t="s">
        <v>55</v>
      </c>
      <c r="D6" s="22">
        <v>8054.1620935199981</v>
      </c>
    </row>
    <row r="7" spans="2:7" x14ac:dyDescent="0.2">
      <c r="B7" s="26">
        <f>B6*0.9</f>
        <v>109543.10400000001</v>
      </c>
      <c r="C7" s="25" t="s">
        <v>56</v>
      </c>
      <c r="D7" s="22">
        <v>9181.7447866127968</v>
      </c>
    </row>
    <row r="8" spans="2:7" x14ac:dyDescent="0.2">
      <c r="B8" s="26">
        <f>B7*1.1</f>
        <v>120497.41440000002</v>
      </c>
      <c r="C8" s="25" t="s">
        <v>57</v>
      </c>
      <c r="D8" s="22">
        <v>10467.189056738587</v>
      </c>
    </row>
    <row r="9" spans="2:7" x14ac:dyDescent="0.2">
      <c r="B9" s="26">
        <f>B8*1.02</f>
        <v>122907.36268800002</v>
      </c>
      <c r="C9" s="25" t="s">
        <v>58</v>
      </c>
      <c r="D9" s="22">
        <v>2446.3485000000001</v>
      </c>
    </row>
    <row r="10" spans="2:7" x14ac:dyDescent="0.2">
      <c r="B10" s="26">
        <f>B9*0.8</f>
        <v>98325.890150400024</v>
      </c>
      <c r="C10" s="25" t="s">
        <v>59</v>
      </c>
      <c r="D10" s="22">
        <v>2690.9833500000004</v>
      </c>
    </row>
    <row r="11" spans="2:7" x14ac:dyDescent="0.2">
      <c r="B11" s="26">
        <f>B10*0.9</f>
        <v>88493.30113536003</v>
      </c>
      <c r="C11" s="25" t="s">
        <v>65</v>
      </c>
      <c r="D11" s="22">
        <v>2960.0816850000001</v>
      </c>
    </row>
    <row r="12" spans="2:7" x14ac:dyDescent="0.2">
      <c r="B12" s="26">
        <f>B11*1.1</f>
        <v>97342.631248896039</v>
      </c>
      <c r="C12" s="25" t="s">
        <v>60</v>
      </c>
      <c r="D12" s="22">
        <v>3256.0898535000001</v>
      </c>
    </row>
    <row r="13" spans="2:7" x14ac:dyDescent="0.2">
      <c r="B13" s="26">
        <f>B12*1.02</f>
        <v>99289.483873873964</v>
      </c>
      <c r="C13" s="25" t="s">
        <v>61</v>
      </c>
      <c r="D13" s="22">
        <v>3581.6988388500008</v>
      </c>
    </row>
    <row r="14" spans="2:7" x14ac:dyDescent="0.2">
      <c r="B14" s="26">
        <f>B13*0.8</f>
        <v>79431.587099099183</v>
      </c>
      <c r="C14" s="25" t="s">
        <v>62</v>
      </c>
      <c r="D14" s="22">
        <v>3939.8687227350015</v>
      </c>
    </row>
    <row r="15" spans="2:7" x14ac:dyDescent="0.2">
      <c r="B15" s="22"/>
      <c r="C15" s="25"/>
      <c r="D15" s="22"/>
    </row>
    <row r="16" spans="2:7" x14ac:dyDescent="0.2">
      <c r="B16" s="22"/>
      <c r="C16" s="25"/>
      <c r="D16" s="22"/>
    </row>
    <row r="17" spans="2:4" x14ac:dyDescent="0.2">
      <c r="B17" s="22"/>
      <c r="C17" s="25"/>
      <c r="D17" s="22"/>
    </row>
    <row r="18" spans="2:4" x14ac:dyDescent="0.2">
      <c r="B18" s="22"/>
      <c r="C18" s="25"/>
      <c r="D18" s="22"/>
    </row>
    <row r="19" spans="2:4" x14ac:dyDescent="0.2">
      <c r="B19" s="22"/>
      <c r="C19" s="25"/>
      <c r="D19" s="22"/>
    </row>
    <row r="20" spans="2:4" x14ac:dyDescent="0.2">
      <c r="B20" s="22"/>
      <c r="C20" s="25"/>
      <c r="D20" s="22"/>
    </row>
    <row r="21" spans="2:4" x14ac:dyDescent="0.2">
      <c r="B21" s="22"/>
      <c r="C21" s="25"/>
      <c r="D21" s="22"/>
    </row>
    <row r="22" spans="2:4" x14ac:dyDescent="0.2">
      <c r="B22" s="22"/>
      <c r="C22" s="25"/>
      <c r="D22" s="22"/>
    </row>
    <row r="23" spans="2:4" x14ac:dyDescent="0.2">
      <c r="B23" s="22"/>
      <c r="C23" s="25"/>
      <c r="D23" s="22"/>
    </row>
    <row r="24" spans="2:4" x14ac:dyDescent="0.2">
      <c r="B24" s="22"/>
      <c r="C24" s="25"/>
      <c r="D24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7F1D0-2EF6-BD48-BBD4-46F17440E0C0}">
  <dimension ref="B2:K29"/>
  <sheetViews>
    <sheetView showGridLines="0" zoomScale="150" zoomScaleNormal="150" workbookViewId="0">
      <selection activeCell="F13" sqref="F13"/>
    </sheetView>
  </sheetViews>
  <sheetFormatPr baseColWidth="10" defaultRowHeight="16" x14ac:dyDescent="0.2"/>
  <cols>
    <col min="1" max="1" width="4" customWidth="1"/>
    <col min="2" max="2" width="9.33203125" customWidth="1"/>
    <col min="3" max="3" width="11.5" customWidth="1"/>
    <col min="12" max="12" width="11.83203125" customWidth="1"/>
  </cols>
  <sheetData>
    <row r="2" spans="2:11" x14ac:dyDescent="0.2">
      <c r="B2" s="51" t="s">
        <v>28</v>
      </c>
      <c r="C2" s="51"/>
    </row>
    <row r="3" spans="2:11" x14ac:dyDescent="0.2">
      <c r="B3" s="5" t="s">
        <v>24</v>
      </c>
      <c r="C3" s="5" t="s">
        <v>1</v>
      </c>
    </row>
    <row r="4" spans="2:11" x14ac:dyDescent="0.2">
      <c r="B4" s="5" t="s">
        <v>27</v>
      </c>
      <c r="C4" s="5">
        <v>2021</v>
      </c>
    </row>
    <row r="5" spans="2:11" x14ac:dyDescent="0.2">
      <c r="B5" s="5" t="s">
        <v>26</v>
      </c>
      <c r="C5" s="5" t="s">
        <v>2</v>
      </c>
    </row>
    <row r="6" spans="2:11" x14ac:dyDescent="0.2">
      <c r="B6" s="6" t="s">
        <v>25</v>
      </c>
      <c r="C6" s="3"/>
    </row>
    <row r="8" spans="2:11" x14ac:dyDescent="0.2">
      <c r="B8" s="7"/>
      <c r="C8" s="7">
        <v>2021</v>
      </c>
      <c r="D8" s="7">
        <v>2021</v>
      </c>
      <c r="E8" s="7">
        <v>2021</v>
      </c>
      <c r="F8" s="7">
        <v>2022</v>
      </c>
      <c r="G8" s="7">
        <v>2022</v>
      </c>
      <c r="H8" s="7">
        <v>2022</v>
      </c>
      <c r="I8" s="7">
        <v>2023</v>
      </c>
      <c r="J8" s="7">
        <v>2023</v>
      </c>
      <c r="K8" s="7">
        <v>2023</v>
      </c>
    </row>
    <row r="9" spans="2:11" x14ac:dyDescent="0.2">
      <c r="B9" s="8" t="s">
        <v>0</v>
      </c>
      <c r="C9" s="9" t="s">
        <v>2</v>
      </c>
      <c r="D9" s="9" t="s">
        <v>3</v>
      </c>
      <c r="E9" s="9" t="s">
        <v>4</v>
      </c>
      <c r="F9" s="9" t="s">
        <v>2</v>
      </c>
      <c r="G9" s="9" t="s">
        <v>3</v>
      </c>
      <c r="H9" s="9" t="s">
        <v>4</v>
      </c>
      <c r="I9" s="9" t="s">
        <v>2</v>
      </c>
      <c r="J9" s="9" t="s">
        <v>3</v>
      </c>
      <c r="K9" s="9" t="s">
        <v>4</v>
      </c>
    </row>
    <row r="10" spans="2:11" x14ac:dyDescent="0.2">
      <c r="B10" s="1" t="s">
        <v>1</v>
      </c>
      <c r="C10" s="2">
        <v>92799</v>
      </c>
      <c r="D10" s="2">
        <v>100222.92000000001</v>
      </c>
      <c r="E10" s="2">
        <v>130289.79600000002</v>
      </c>
      <c r="F10" s="2">
        <v>110746.32660000001</v>
      </c>
      <c r="G10" s="2">
        <v>104101.54700400001</v>
      </c>
      <c r="H10" s="2">
        <v>116593.73264448001</v>
      </c>
      <c r="I10" s="2">
        <v>130584.98056181763</v>
      </c>
      <c r="J10" s="4">
        <v>146255.17822923575</v>
      </c>
      <c r="K10" s="4">
        <f>J10*1.1</f>
        <v>160880.69605215933</v>
      </c>
    </row>
    <row r="11" spans="2:11" x14ac:dyDescent="0.2">
      <c r="B11" s="1" t="s">
        <v>5</v>
      </c>
      <c r="C11" s="2">
        <v>666566</v>
      </c>
      <c r="D11" s="2">
        <v>719891.28</v>
      </c>
      <c r="E11" s="2">
        <v>683896.71600000001</v>
      </c>
      <c r="F11" s="2">
        <v>649701.88020000001</v>
      </c>
      <c r="G11" s="2">
        <v>617216.78619000001</v>
      </c>
      <c r="H11" s="2">
        <v>586355.94688049995</v>
      </c>
      <c r="I11" s="2">
        <v>557038.14953647496</v>
      </c>
      <c r="J11" s="4">
        <v>529186.24205965118</v>
      </c>
      <c r="K11" s="4">
        <f t="shared" ref="K11:K14" si="0">J11*1.1</f>
        <v>582104.86626561638</v>
      </c>
    </row>
    <row r="12" spans="2:11" x14ac:dyDescent="0.2">
      <c r="B12" s="1" t="s">
        <v>6</v>
      </c>
      <c r="C12" s="2">
        <v>99127</v>
      </c>
      <c r="D12" s="2">
        <v>107057.16</v>
      </c>
      <c r="E12" s="2">
        <v>139174.30800000002</v>
      </c>
      <c r="F12" s="2">
        <v>118298.16180000002</v>
      </c>
      <c r="G12" s="2">
        <v>111200.27209200001</v>
      </c>
      <c r="H12" s="2">
        <v>124544.30474304003</v>
      </c>
      <c r="I12" s="2">
        <v>107057.16</v>
      </c>
      <c r="J12" s="4">
        <v>139174.30800000002</v>
      </c>
      <c r="K12" s="4">
        <f t="shared" si="0"/>
        <v>153091.73880000002</v>
      </c>
    </row>
    <row r="13" spans="2:11" x14ac:dyDescent="0.2">
      <c r="B13" s="1" t="s">
        <v>7</v>
      </c>
      <c r="C13" s="2">
        <v>65468</v>
      </c>
      <c r="D13" s="2">
        <v>70705.440000000002</v>
      </c>
      <c r="E13" s="2">
        <v>91917.072</v>
      </c>
      <c r="F13" s="2">
        <v>78129.511199999994</v>
      </c>
      <c r="G13" s="2">
        <v>73441.740527999995</v>
      </c>
      <c r="H13" s="2">
        <v>82254.749391360005</v>
      </c>
      <c r="I13" s="2">
        <v>90480.224330496014</v>
      </c>
      <c r="J13" s="4">
        <v>99528.246763545627</v>
      </c>
      <c r="K13" s="4">
        <f t="shared" si="0"/>
        <v>109481.0714399002</v>
      </c>
    </row>
    <row r="14" spans="2:11" x14ac:dyDescent="0.2">
      <c r="B14" s="1" t="s">
        <v>8</v>
      </c>
      <c r="C14" s="2">
        <v>18856</v>
      </c>
      <c r="D14" s="2">
        <v>20364.48</v>
      </c>
      <c r="E14" s="2">
        <v>26473.824000000001</v>
      </c>
      <c r="F14" s="2">
        <v>22502.750400000001</v>
      </c>
      <c r="G14" s="2">
        <v>21152.585375999999</v>
      </c>
      <c r="H14" s="2">
        <v>23690.895621120002</v>
      </c>
      <c r="I14" s="2">
        <v>20137.261277952002</v>
      </c>
      <c r="J14" s="4">
        <v>17116.672086259201</v>
      </c>
      <c r="K14" s="4">
        <f t="shared" si="0"/>
        <v>18828.339294885121</v>
      </c>
    </row>
    <row r="15" spans="2:11" x14ac:dyDescent="0.2">
      <c r="B15" s="1" t="s">
        <v>9</v>
      </c>
      <c r="C15" s="2">
        <v>7648</v>
      </c>
      <c r="D15" s="2">
        <v>8259.84</v>
      </c>
      <c r="E15" s="2">
        <v>10737.792000000001</v>
      </c>
      <c r="F15" s="2">
        <v>9127.1232</v>
      </c>
      <c r="G15" s="2">
        <v>8579.4958079999997</v>
      </c>
      <c r="H15" s="2">
        <v>9609.0353049599998</v>
      </c>
      <c r="I15" s="2">
        <v>10089.487070208001</v>
      </c>
      <c r="J15" s="4">
        <v>10190.381940910082</v>
      </c>
      <c r="K15" s="4">
        <f>F12*0.9</f>
        <v>106468.34562000002</v>
      </c>
    </row>
    <row r="16" spans="2:11" x14ac:dyDescent="0.2">
      <c r="B16" s="1" t="s">
        <v>10</v>
      </c>
      <c r="C16" s="2">
        <v>9865</v>
      </c>
      <c r="D16" s="2">
        <v>10654.2</v>
      </c>
      <c r="E16" s="2">
        <v>13850.460000000001</v>
      </c>
      <c r="F16" s="2">
        <v>11772.891</v>
      </c>
      <c r="G16" s="2">
        <v>11066.517539999999</v>
      </c>
      <c r="H16" s="2">
        <v>12394.4996448</v>
      </c>
      <c r="I16" s="2">
        <v>9865</v>
      </c>
      <c r="J16" s="4">
        <v>10654.2</v>
      </c>
      <c r="K16" s="4">
        <f t="shared" ref="K16:K29" si="1">F13*0.9</f>
        <v>70316.560079999996</v>
      </c>
    </row>
    <row r="17" spans="2:11" x14ac:dyDescent="0.2">
      <c r="B17" s="1" t="s">
        <v>11</v>
      </c>
      <c r="C17" s="2">
        <v>11061</v>
      </c>
      <c r="D17" s="2">
        <v>11945.880000000001</v>
      </c>
      <c r="E17" s="2">
        <v>15529.644000000002</v>
      </c>
      <c r="F17" s="2">
        <v>13200.197400000001</v>
      </c>
      <c r="G17" s="2">
        <v>12408.185556</v>
      </c>
      <c r="H17" s="2">
        <v>13897.167822720001</v>
      </c>
      <c r="I17" s="2">
        <v>11061</v>
      </c>
      <c r="J17" s="4">
        <v>11945.880000000001</v>
      </c>
      <c r="K17" s="4">
        <f t="shared" si="1"/>
        <v>20252.47536</v>
      </c>
    </row>
    <row r="18" spans="2:11" x14ac:dyDescent="0.2">
      <c r="B18" s="1" t="s">
        <v>12</v>
      </c>
      <c r="C18" s="2">
        <v>78305</v>
      </c>
      <c r="D18" s="2">
        <v>84569.400000000009</v>
      </c>
      <c r="E18" s="2">
        <v>109940.22000000002</v>
      </c>
      <c r="F18" s="2">
        <v>93449.187000000005</v>
      </c>
      <c r="G18" s="2">
        <v>87842.235780000003</v>
      </c>
      <c r="H18" s="2">
        <v>98383.304073600011</v>
      </c>
      <c r="I18" s="2">
        <v>96415.637992128002</v>
      </c>
      <c r="J18" s="4">
        <v>94487.325232285439</v>
      </c>
      <c r="K18" s="4">
        <f t="shared" si="1"/>
        <v>8214.4108799999995</v>
      </c>
    </row>
    <row r="19" spans="2:11" x14ac:dyDescent="0.2">
      <c r="B19" s="1" t="s">
        <v>13</v>
      </c>
      <c r="C19" s="2">
        <v>122473.39104000002</v>
      </c>
      <c r="D19" s="2">
        <v>104102.38238400001</v>
      </c>
      <c r="E19" s="2">
        <v>9865</v>
      </c>
      <c r="F19" s="2">
        <v>10654.2</v>
      </c>
      <c r="G19" s="2">
        <v>13850.460000000001</v>
      </c>
      <c r="H19" s="2">
        <v>11772.891</v>
      </c>
      <c r="I19" s="2">
        <v>11066.517539999999</v>
      </c>
      <c r="J19" s="4">
        <v>12394.4996448</v>
      </c>
      <c r="K19" s="4">
        <f t="shared" si="1"/>
        <v>10595.6019</v>
      </c>
    </row>
    <row r="20" spans="2:11" x14ac:dyDescent="0.2">
      <c r="B20" s="1" t="s">
        <v>14</v>
      </c>
      <c r="C20" s="2">
        <v>80887.023360000007</v>
      </c>
      <c r="D20" s="2">
        <v>68753.969855999996</v>
      </c>
      <c r="E20" s="2">
        <v>11061</v>
      </c>
      <c r="F20" s="2">
        <v>11945.880000000001</v>
      </c>
      <c r="G20" s="2">
        <v>15529.644000000002</v>
      </c>
      <c r="H20" s="2">
        <v>13200.197400000001</v>
      </c>
      <c r="I20" s="2">
        <v>12408.185556</v>
      </c>
      <c r="J20" s="4">
        <v>13897.167822720001</v>
      </c>
      <c r="K20" s="4">
        <f t="shared" si="1"/>
        <v>11880.177660000001</v>
      </c>
    </row>
    <row r="21" spans="2:11" x14ac:dyDescent="0.2">
      <c r="B21" s="1" t="s">
        <v>15</v>
      </c>
      <c r="C21" s="2">
        <v>23296.965120000001</v>
      </c>
      <c r="D21" s="2">
        <v>19802.420352000001</v>
      </c>
      <c r="E21" s="2">
        <v>78305</v>
      </c>
      <c r="F21" s="2">
        <v>84569.400000000009</v>
      </c>
      <c r="G21" s="2">
        <v>109940.22000000002</v>
      </c>
      <c r="H21" s="2">
        <v>93449.187000000005</v>
      </c>
      <c r="I21" s="2">
        <v>87842.235780000003</v>
      </c>
      <c r="J21" s="4">
        <v>98383.304073600011</v>
      </c>
      <c r="K21" s="4">
        <f t="shared" si="1"/>
        <v>84104.268300000011</v>
      </c>
    </row>
    <row r="22" spans="2:11" x14ac:dyDescent="0.2">
      <c r="B22" s="1" t="s">
        <v>16</v>
      </c>
      <c r="C22" s="2">
        <v>9449.2569600000006</v>
      </c>
      <c r="D22" s="2">
        <v>8031.8684160000003</v>
      </c>
      <c r="E22" s="2">
        <v>122473.39104000002</v>
      </c>
      <c r="F22" s="2">
        <v>104102.38238400001</v>
      </c>
      <c r="G22" s="2">
        <v>9865</v>
      </c>
      <c r="H22" s="2">
        <v>10654.2</v>
      </c>
      <c r="I22" s="2">
        <v>13850.460000000001</v>
      </c>
      <c r="J22" s="4">
        <v>11772.891</v>
      </c>
      <c r="K22" s="4">
        <f t="shared" si="1"/>
        <v>9588.7800000000007</v>
      </c>
    </row>
    <row r="23" spans="2:11" x14ac:dyDescent="0.2">
      <c r="B23" s="1" t="s">
        <v>17</v>
      </c>
      <c r="C23" s="2">
        <v>12188.4048</v>
      </c>
      <c r="D23" s="2">
        <v>10360.14408</v>
      </c>
      <c r="E23" s="2">
        <v>80887.023360000007</v>
      </c>
      <c r="F23" s="2">
        <v>68753.969855999996</v>
      </c>
      <c r="G23" s="2">
        <v>11061</v>
      </c>
      <c r="H23" s="2">
        <v>11945.880000000001</v>
      </c>
      <c r="I23" s="2">
        <v>15529.644000000002</v>
      </c>
      <c r="J23" s="4">
        <v>13200.197400000001</v>
      </c>
      <c r="K23" s="4">
        <f t="shared" si="1"/>
        <v>10751.292000000001</v>
      </c>
    </row>
    <row r="24" spans="2:11" x14ac:dyDescent="0.2">
      <c r="B24" s="1" t="s">
        <v>18</v>
      </c>
      <c r="C24" s="2">
        <v>13666.086720000001</v>
      </c>
      <c r="D24" s="2">
        <v>11616.173712000002</v>
      </c>
      <c r="E24" s="2">
        <v>23296.965120000001</v>
      </c>
      <c r="F24" s="2">
        <v>19802.420352000001</v>
      </c>
      <c r="G24" s="2">
        <v>78305</v>
      </c>
      <c r="H24" s="2">
        <v>84569.400000000009</v>
      </c>
      <c r="I24" s="2">
        <v>109940.22000000002</v>
      </c>
      <c r="J24" s="4">
        <v>93449.187000000005</v>
      </c>
      <c r="K24" s="4">
        <f t="shared" si="1"/>
        <v>76112.460000000006</v>
      </c>
    </row>
    <row r="25" spans="2:11" x14ac:dyDescent="0.2">
      <c r="B25" s="1" t="s">
        <v>19</v>
      </c>
      <c r="C25" s="2">
        <v>96747.39360000001</v>
      </c>
      <c r="D25" s="2">
        <v>82235.28456</v>
      </c>
      <c r="E25" s="2">
        <v>9449.2569600000006</v>
      </c>
      <c r="F25" s="2">
        <v>8031.8684160000003</v>
      </c>
      <c r="G25" s="2">
        <v>122473.39104000002</v>
      </c>
      <c r="H25" s="2">
        <v>104102.38238400001</v>
      </c>
      <c r="I25" s="2">
        <v>9865</v>
      </c>
      <c r="J25" s="4">
        <v>10654.2</v>
      </c>
      <c r="K25" s="4">
        <f t="shared" si="1"/>
        <v>93692.144145600018</v>
      </c>
    </row>
    <row r="26" spans="2:11" x14ac:dyDescent="0.2">
      <c r="B26" s="1" t="s">
        <v>20</v>
      </c>
      <c r="C26" s="2">
        <v>8681.2000000000007</v>
      </c>
      <c r="D26" s="2">
        <v>9375.6959999999999</v>
      </c>
      <c r="E26" s="2">
        <v>12188.4048</v>
      </c>
      <c r="F26" s="2">
        <v>10360.14408</v>
      </c>
      <c r="G26" s="2">
        <v>80887.023360000007</v>
      </c>
      <c r="H26" s="2">
        <v>68753.969855999996</v>
      </c>
      <c r="I26" s="2">
        <v>11061</v>
      </c>
      <c r="J26" s="4">
        <v>11945.880000000001</v>
      </c>
      <c r="K26" s="4">
        <f t="shared" si="1"/>
        <v>61878.572870399999</v>
      </c>
    </row>
    <row r="27" spans="2:11" x14ac:dyDescent="0.2">
      <c r="B27" s="1" t="s">
        <v>21</v>
      </c>
      <c r="C27" s="2">
        <v>9733.68</v>
      </c>
      <c r="D27" s="2">
        <v>10512.374400000001</v>
      </c>
      <c r="E27" s="2">
        <v>13666.086720000001</v>
      </c>
      <c r="F27" s="2">
        <v>11616.173712000002</v>
      </c>
      <c r="G27" s="2">
        <v>23296.965120000001</v>
      </c>
      <c r="H27" s="2">
        <v>19802.420352000001</v>
      </c>
      <c r="I27" s="2">
        <v>78305</v>
      </c>
      <c r="J27" s="4">
        <v>84569.400000000009</v>
      </c>
      <c r="K27" s="4">
        <f t="shared" si="1"/>
        <v>17822.1783168</v>
      </c>
    </row>
    <row r="28" spans="2:11" x14ac:dyDescent="0.2">
      <c r="B28" s="1" t="s">
        <v>22</v>
      </c>
      <c r="C28" s="2">
        <v>68908.399999999994</v>
      </c>
      <c r="D28" s="2">
        <v>74421.072000000015</v>
      </c>
      <c r="E28" s="2">
        <v>96747.39360000001</v>
      </c>
      <c r="F28" s="2">
        <v>82235.28456</v>
      </c>
      <c r="G28" s="2">
        <v>9449.2569600000006</v>
      </c>
      <c r="H28" s="2">
        <v>8031.8684160000003</v>
      </c>
      <c r="I28" s="2">
        <v>122473.39104000002</v>
      </c>
      <c r="J28" s="4">
        <v>104102.38238400001</v>
      </c>
      <c r="K28" s="4">
        <f t="shared" si="1"/>
        <v>7228.6815744000005</v>
      </c>
    </row>
    <row r="29" spans="2:11" x14ac:dyDescent="0.2">
      <c r="B29" s="1" t="s">
        <v>23</v>
      </c>
      <c r="C29" s="2">
        <v>20499.130080000003</v>
      </c>
      <c r="D29" s="2">
        <v>17424.260568000002</v>
      </c>
      <c r="E29" s="2">
        <v>34945.447679999997</v>
      </c>
      <c r="F29" s="2">
        <v>29703.630528000002</v>
      </c>
      <c r="G29" s="2">
        <v>117457.5</v>
      </c>
      <c r="H29" s="2">
        <v>126854.1</v>
      </c>
      <c r="I29" s="2">
        <v>164910.33000000002</v>
      </c>
      <c r="J29" s="4">
        <v>140173.78049999999</v>
      </c>
      <c r="K29" s="4">
        <f t="shared" si="1"/>
        <v>9324.1296720000009</v>
      </c>
    </row>
  </sheetData>
  <mergeCells count="1">
    <mergeCell ref="B2:C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1E0E5-8086-8840-99EF-FC0EAE1FB2DE}">
  <dimension ref="A1:O25"/>
  <sheetViews>
    <sheetView showGridLines="0" zoomScale="150" zoomScaleNormal="150" workbookViewId="0">
      <selection activeCell="J4" sqref="J4"/>
    </sheetView>
  </sheetViews>
  <sheetFormatPr baseColWidth="10" defaultRowHeight="16" x14ac:dyDescent="0.2"/>
  <cols>
    <col min="1" max="1" width="4.33203125" customWidth="1"/>
    <col min="2" max="2" width="8.5" bestFit="1" customWidth="1"/>
    <col min="3" max="6" width="9.83203125" customWidth="1"/>
    <col min="7" max="7" width="6.83203125" customWidth="1"/>
    <col min="9" max="9" width="12.33203125" bestFit="1" customWidth="1"/>
    <col min="10" max="10" width="11.1640625" bestFit="1" customWidth="1"/>
  </cols>
  <sheetData>
    <row r="1" spans="1:15" x14ac:dyDescent="0.2">
      <c r="A1" t="s">
        <v>37</v>
      </c>
    </row>
    <row r="2" spans="1:15" x14ac:dyDescent="0.2">
      <c r="B2" s="52" t="s">
        <v>48</v>
      </c>
      <c r="C2" s="52"/>
      <c r="D2" s="52"/>
      <c r="E2" s="52"/>
      <c r="F2" s="52"/>
      <c r="H2" s="52" t="s">
        <v>40</v>
      </c>
      <c r="I2" s="52"/>
      <c r="J2" s="52"/>
    </row>
    <row r="3" spans="1:15" x14ac:dyDescent="0.2">
      <c r="B3" s="23" t="s">
        <v>47</v>
      </c>
      <c r="C3" s="23">
        <v>2019</v>
      </c>
      <c r="D3" s="23">
        <v>2020</v>
      </c>
      <c r="E3" s="23">
        <f>D3+1</f>
        <v>2021</v>
      </c>
      <c r="F3" s="23">
        <f t="shared" ref="F3" si="0">E3+1</f>
        <v>2022</v>
      </c>
      <c r="H3" s="21" t="s">
        <v>29</v>
      </c>
      <c r="I3" s="21" t="s">
        <v>38</v>
      </c>
      <c r="J3" s="21" t="s">
        <v>39</v>
      </c>
    </row>
    <row r="4" spans="1:15" x14ac:dyDescent="0.2">
      <c r="B4" t="s">
        <v>41</v>
      </c>
      <c r="C4" s="24">
        <v>1087.2660000000001</v>
      </c>
      <c r="D4" s="24">
        <v>1250.3559</v>
      </c>
      <c r="E4" s="24">
        <v>1187.838105</v>
      </c>
      <c r="F4" s="24">
        <v>1413.52734495</v>
      </c>
      <c r="H4" s="11" t="s">
        <v>41</v>
      </c>
      <c r="I4" s="11">
        <v>2019</v>
      </c>
      <c r="J4" s="22"/>
      <c r="K4" s="22"/>
      <c r="L4" s="22"/>
      <c r="M4" s="22"/>
      <c r="N4" s="22"/>
      <c r="O4" s="22"/>
    </row>
    <row r="5" spans="1:15" x14ac:dyDescent="0.2">
      <c r="B5" t="s">
        <v>41</v>
      </c>
      <c r="C5" s="24">
        <v>1239.48324</v>
      </c>
      <c r="D5" s="24">
        <v>1425.405726</v>
      </c>
      <c r="E5" s="24">
        <v>1354.1354397</v>
      </c>
      <c r="F5" s="24">
        <v>1611.4211732429999</v>
      </c>
      <c r="J5" s="22"/>
      <c r="K5" s="22"/>
      <c r="L5" s="22"/>
      <c r="M5" s="22"/>
      <c r="N5" s="22"/>
      <c r="O5" s="22"/>
    </row>
    <row r="6" spans="1:15" x14ac:dyDescent="0.2">
      <c r="B6" t="s">
        <v>41</v>
      </c>
      <c r="C6" s="24">
        <v>1413.0108935999999</v>
      </c>
      <c r="D6" s="24">
        <v>1624.9625276399997</v>
      </c>
      <c r="E6" s="24">
        <v>1543.7144012579997</v>
      </c>
      <c r="F6" s="24">
        <v>1837.0201374970195</v>
      </c>
      <c r="J6" s="22"/>
      <c r="K6" s="22"/>
      <c r="L6" s="22"/>
      <c r="M6" s="22"/>
      <c r="N6" s="22"/>
      <c r="O6" s="22"/>
    </row>
    <row r="7" spans="1:15" x14ac:dyDescent="0.2">
      <c r="B7" t="s">
        <v>41</v>
      </c>
      <c r="C7" s="24">
        <v>1610.8324187039998</v>
      </c>
      <c r="D7" s="24">
        <v>1852.4572815095996</v>
      </c>
      <c r="E7" s="24">
        <v>1759.8344174341196</v>
      </c>
      <c r="F7" s="24">
        <v>2094.202956746602</v>
      </c>
      <c r="J7" s="22"/>
      <c r="K7" s="22"/>
      <c r="L7" s="22"/>
      <c r="M7" s="22"/>
      <c r="N7" s="22"/>
      <c r="O7" s="22"/>
    </row>
    <row r="8" spans="1:15" x14ac:dyDescent="0.2">
      <c r="B8" t="s">
        <v>46</v>
      </c>
      <c r="C8" s="24">
        <v>1836.3489573225595</v>
      </c>
      <c r="D8" s="24">
        <v>2111.801300920943</v>
      </c>
      <c r="E8" s="24">
        <v>2006.2112358748957</v>
      </c>
      <c r="F8" s="24">
        <v>2387.3913706911258</v>
      </c>
      <c r="J8" s="22"/>
      <c r="K8" s="22"/>
      <c r="L8" s="22"/>
      <c r="M8" s="22"/>
      <c r="N8" s="22"/>
      <c r="O8" s="22"/>
    </row>
    <row r="9" spans="1:15" x14ac:dyDescent="0.2">
      <c r="B9" t="s">
        <v>46</v>
      </c>
      <c r="C9" s="24">
        <v>2093.4378113477173</v>
      </c>
      <c r="D9" s="24">
        <v>2407.4534830498746</v>
      </c>
      <c r="E9" s="24">
        <v>2287.0808088973808</v>
      </c>
      <c r="F9" s="24">
        <v>2721.6261625878833</v>
      </c>
      <c r="J9" s="22"/>
      <c r="K9" s="22"/>
      <c r="L9" s="22"/>
      <c r="M9" s="22"/>
      <c r="N9" s="22"/>
      <c r="O9" s="22"/>
    </row>
    <row r="10" spans="1:15" x14ac:dyDescent="0.2">
      <c r="B10" t="s">
        <v>46</v>
      </c>
      <c r="C10" s="24">
        <v>489.26970000000006</v>
      </c>
      <c r="D10" s="24">
        <v>562.66015500000003</v>
      </c>
      <c r="E10" s="24">
        <v>534.52714724999998</v>
      </c>
      <c r="F10" s="24">
        <v>636.0873052275</v>
      </c>
      <c r="J10" s="22"/>
      <c r="K10" s="22"/>
      <c r="L10" s="22"/>
      <c r="M10" s="22"/>
    </row>
    <row r="11" spans="1:15" x14ac:dyDescent="0.2">
      <c r="B11" t="s">
        <v>42</v>
      </c>
      <c r="C11" s="24">
        <v>538.19667000000015</v>
      </c>
      <c r="D11" s="24">
        <v>618.92617050000013</v>
      </c>
      <c r="E11" s="24">
        <v>587.97986197500006</v>
      </c>
      <c r="F11" s="24">
        <v>699.69603575025008</v>
      </c>
    </row>
    <row r="12" spans="1:15" x14ac:dyDescent="0.2">
      <c r="B12" t="s">
        <v>42</v>
      </c>
      <c r="C12" s="24">
        <v>592.01633700000002</v>
      </c>
      <c r="D12" s="24">
        <v>680.81878755000002</v>
      </c>
      <c r="E12" s="24">
        <v>646.77784817249994</v>
      </c>
      <c r="F12" s="24">
        <v>769.66563932527492</v>
      </c>
    </row>
    <row r="13" spans="1:15" x14ac:dyDescent="0.2">
      <c r="B13" t="s">
        <v>42</v>
      </c>
      <c r="C13" s="24">
        <v>651.21797070000002</v>
      </c>
      <c r="D13" s="24">
        <v>748.90066630499996</v>
      </c>
      <c r="E13" s="24">
        <v>711.45563298974992</v>
      </c>
      <c r="F13" s="24">
        <v>846.63220325780242</v>
      </c>
    </row>
    <row r="14" spans="1:15" x14ac:dyDescent="0.2">
      <c r="B14" t="s">
        <v>42</v>
      </c>
      <c r="C14" s="24">
        <v>716.33976777000021</v>
      </c>
      <c r="D14" s="24">
        <v>823.79073293550016</v>
      </c>
      <c r="E14" s="24">
        <v>782.60119628872508</v>
      </c>
      <c r="F14" s="24">
        <v>931.29542358358276</v>
      </c>
    </row>
    <row r="15" spans="1:15" x14ac:dyDescent="0.2">
      <c r="B15" t="s">
        <v>42</v>
      </c>
      <c r="C15" s="24">
        <v>787.97374454700036</v>
      </c>
      <c r="D15" s="24">
        <v>906.16980622905032</v>
      </c>
      <c r="E15" s="24">
        <v>860.86131591759772</v>
      </c>
      <c r="F15" s="24">
        <v>1024.4249659419413</v>
      </c>
    </row>
    <row r="16" spans="1:15" x14ac:dyDescent="0.2">
      <c r="B16" t="s">
        <v>43</v>
      </c>
      <c r="C16" s="24">
        <v>866.77111900170041</v>
      </c>
      <c r="D16" s="24">
        <v>996.78678685195541</v>
      </c>
      <c r="E16" s="24">
        <v>946.94744750935763</v>
      </c>
      <c r="F16" s="24">
        <v>1126.8674625361355</v>
      </c>
    </row>
    <row r="17" spans="2:6" x14ac:dyDescent="0.2">
      <c r="B17" t="s">
        <v>43</v>
      </c>
      <c r="C17" s="24">
        <v>953.4482309018706</v>
      </c>
      <c r="D17" s="24">
        <v>1096.4654655371512</v>
      </c>
      <c r="E17" s="24">
        <v>1041.6421922602935</v>
      </c>
      <c r="F17" s="24">
        <v>1239.5542087897493</v>
      </c>
    </row>
    <row r="18" spans="2:6" x14ac:dyDescent="0.2">
      <c r="B18" t="s">
        <v>43</v>
      </c>
      <c r="C18" s="24">
        <v>1048.7930539920578</v>
      </c>
      <c r="D18" s="24">
        <v>1206.1120120908663</v>
      </c>
      <c r="E18" s="24">
        <v>1145.806411486323</v>
      </c>
      <c r="F18" s="24">
        <v>1363.5096296687243</v>
      </c>
    </row>
    <row r="19" spans="2:6" x14ac:dyDescent="0.2">
      <c r="B19" t="s">
        <v>43</v>
      </c>
      <c r="C19" s="24">
        <v>1153.6723593912636</v>
      </c>
      <c r="D19" s="24">
        <v>1326.7232132999532</v>
      </c>
      <c r="E19" s="24">
        <v>1260.3870526349554</v>
      </c>
      <c r="F19" s="24">
        <v>1499.8605926355967</v>
      </c>
    </row>
    <row r="20" spans="2:6" x14ac:dyDescent="0.2">
      <c r="B20" t="s">
        <v>44</v>
      </c>
      <c r="C20" s="24">
        <v>1038.3051234521372</v>
      </c>
      <c r="D20" s="24">
        <v>1194.0508919699578</v>
      </c>
      <c r="E20" s="24">
        <v>1134.3483473714598</v>
      </c>
      <c r="F20" s="24">
        <v>1349.8745333720371</v>
      </c>
    </row>
    <row r="21" spans="2:6" x14ac:dyDescent="0.2">
      <c r="B21" t="s">
        <v>44</v>
      </c>
      <c r="C21" s="24">
        <v>1349.7966604877784</v>
      </c>
      <c r="D21" s="24">
        <v>1552.266159560945</v>
      </c>
      <c r="E21" s="24">
        <v>1474.6528515828977</v>
      </c>
      <c r="F21" s="24">
        <v>1754.8368933836482</v>
      </c>
    </row>
    <row r="22" spans="2:6" x14ac:dyDescent="0.2">
      <c r="B22" t="s">
        <v>44</v>
      </c>
      <c r="C22" s="24">
        <v>1754.7356586341118</v>
      </c>
      <c r="D22" s="24">
        <v>2017.9460074292285</v>
      </c>
      <c r="E22" s="24">
        <v>1917.0487070577669</v>
      </c>
      <c r="F22" s="24">
        <v>2281.2879613987425</v>
      </c>
    </row>
    <row r="23" spans="2:6" x14ac:dyDescent="0.2">
      <c r="B23" t="s">
        <v>44</v>
      </c>
      <c r="C23" s="24">
        <v>2281.1563562243459</v>
      </c>
      <c r="D23" s="24">
        <v>2623.3298096579974</v>
      </c>
      <c r="E23" s="24">
        <v>2492.1633191750975</v>
      </c>
      <c r="F23" s="24">
        <v>2965.674349818366</v>
      </c>
    </row>
    <row r="24" spans="2:6" x14ac:dyDescent="0.2">
      <c r="B24" t="s">
        <v>45</v>
      </c>
      <c r="C24" s="24">
        <v>1330</v>
      </c>
      <c r="D24" s="24">
        <v>1529.4999999999998</v>
      </c>
      <c r="E24" s="24">
        <v>1453.0249999999996</v>
      </c>
      <c r="F24" s="24">
        <v>1729.0997499999994</v>
      </c>
    </row>
    <row r="25" spans="2:6" x14ac:dyDescent="0.2">
      <c r="B25" t="s">
        <v>45</v>
      </c>
      <c r="C25" s="24">
        <v>1468.2</v>
      </c>
      <c r="D25" s="24">
        <v>1688.4299999999998</v>
      </c>
      <c r="E25" s="24">
        <v>1604.0084999999997</v>
      </c>
      <c r="F25" s="24">
        <v>1908.7701149999996</v>
      </c>
    </row>
  </sheetData>
  <mergeCells count="2">
    <mergeCell ref="B2:F2"/>
    <mergeCell ref="H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 Page</vt:lpstr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2023-06-26T08:12:19Z</dcterms:created>
  <dcterms:modified xsi:type="dcterms:W3CDTF">2023-08-12T12:05:44Z</dcterms:modified>
</cp:coreProperties>
</file>