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6980"/>
  </bookViews>
  <sheets>
    <sheet name="K-Means" sheetId="3" r:id="rId1"/>
    <sheet name="algen" sheetId="6" r:id="rId2"/>
    <sheet name="DBI" sheetId="8" r:id="rId3"/>
    <sheet name="algen2" sheetId="9" r:id="rId4"/>
    <sheet name="Sheet1" sheetId="7" r:id="rId5"/>
  </sheets>
  <calcPr calcId="144525"/>
</workbook>
</file>

<file path=xl/sharedStrings.xml><?xml version="1.0" encoding="utf-8"?>
<sst xmlns="http://schemas.openxmlformats.org/spreadsheetml/2006/main" count="1291" uniqueCount="128">
  <si>
    <t>t1</t>
  </si>
  <si>
    <t>t2</t>
  </si>
  <si>
    <t>t3</t>
  </si>
  <si>
    <t>t4</t>
  </si>
  <si>
    <t>t5</t>
  </si>
  <si>
    <t>t6</t>
  </si>
  <si>
    <t>t7</t>
  </si>
  <si>
    <t>t8</t>
  </si>
  <si>
    <t>d1</t>
  </si>
  <si>
    <t>d2</t>
  </si>
  <si>
    <t>d3</t>
  </si>
  <si>
    <t>d4</t>
  </si>
  <si>
    <t>d5</t>
  </si>
  <si>
    <t>c1</t>
  </si>
  <si>
    <t>c2</t>
  </si>
  <si>
    <t>c3</t>
  </si>
  <si>
    <t>Langkah 1</t>
  </si>
  <si>
    <t>Hitung jarak masing-masing dokumen ke centroid menggunakan Euclidean Distance</t>
  </si>
  <si>
    <t>Langkah 2</t>
  </si>
  <si>
    <t>Update  Centroid Baru dengan menghitung nilai rata-rata dari masing-masing cluster</t>
  </si>
  <si>
    <t>Kembali ke langkah 1 hingga mencapai kondisi konvergensi (tidak ada anggota yang berubah)</t>
  </si>
  <si>
    <t>Input:</t>
  </si>
  <si>
    <t>popsize (jumlah kromosom)</t>
  </si>
  <si>
    <t>Iterasi</t>
  </si>
  <si>
    <t>cr</t>
  </si>
  <si>
    <t>mr</t>
  </si>
  <si>
    <t>initial centroid kromosom 1</t>
  </si>
  <si>
    <t>initial centroid kromosom 2</t>
  </si>
  <si>
    <t>initial centroid kromosom 3</t>
  </si>
  <si>
    <t>1). Hitung jarak masing-masing dokumen ke centroid menggunakan Euclidean Distance</t>
  </si>
  <si>
    <t>C2</t>
  </si>
  <si>
    <t>C1</t>
  </si>
  <si>
    <t>C3</t>
  </si>
  <si>
    <t>2). Update Centroid</t>
  </si>
  <si>
    <t>3). Hitung Nilai Fitness setiap kromosom</t>
  </si>
  <si>
    <t>d(c1)</t>
  </si>
  <si>
    <t>d(c2)</t>
  </si>
  <si>
    <t>d(c3)</t>
  </si>
  <si>
    <r>
      <rPr>
        <b/>
        <sz val="11"/>
        <color theme="1"/>
        <rFont val="Calibri"/>
        <charset val="134"/>
        <scheme val="minor"/>
      </rPr>
      <t>Nilai Fitness (</t>
    </r>
    <r>
      <rPr>
        <b/>
        <i/>
        <sz val="11"/>
        <color theme="1"/>
        <rFont val="Times New Roman"/>
        <charset val="134"/>
      </rPr>
      <t>f</t>
    </r>
    <r>
      <rPr>
        <b/>
        <sz val="11"/>
        <color theme="1"/>
        <rFont val="Calibri"/>
        <charset val="134"/>
        <scheme val="minor"/>
      </rPr>
      <t>) =</t>
    </r>
  </si>
  <si>
    <t>4). Urutkan kromosom dengan nilai fitness terbesar ke terkecil</t>
  </si>
  <si>
    <t xml:space="preserve">Rank </t>
  </si>
  <si>
    <t>Kromosom 1</t>
  </si>
  <si>
    <t>Kromosom 2</t>
  </si>
  <si>
    <t>Kromosom 3</t>
  </si>
  <si>
    <t>5). Hitung banyak kromosom yang akan mengalami crossover dgn rumus = cr*jmlh kromosom</t>
  </si>
  <si>
    <t>popsize</t>
  </si>
  <si>
    <t>julh kromosm yg mengalami crossover</t>
  </si>
  <si>
    <t>=</t>
  </si>
  <si>
    <t>6). Bangkitkan nilai acak dengan range 0-1 sebanyak jumlah kromosom</t>
  </si>
  <si>
    <t>R1</t>
  </si>
  <si>
    <t>R2</t>
  </si>
  <si>
    <t>R3</t>
  </si>
  <si>
    <t>7). Bandingkan Rk(nilai acak) dengan cr, sesuai urutan ranking, jika  Rk &lt; cr,  maka kromosom tersebut akan dipilih sebagai parent, jika jumlah kromosom yg terpilih &lt; 2 kromosom, maka tidak terjadi proses crossover</t>
  </si>
  <si>
    <t>Rk</t>
  </si>
  <si>
    <t>Jika jlh kromosom yang terpilih = 3, maka proses pindah silang dilakukan :</t>
  </si>
  <si>
    <t>K1</t>
  </si>
  <si>
    <t>&gt;</t>
  </si>
  <si>
    <t>K1 -&gt; K2 =</t>
  </si>
  <si>
    <t>k1</t>
  </si>
  <si>
    <t>K2</t>
  </si>
  <si>
    <t>&lt;</t>
  </si>
  <si>
    <t>Parent 1</t>
  </si>
  <si>
    <t>K2 -&gt; K3 =</t>
  </si>
  <si>
    <t>k2</t>
  </si>
  <si>
    <t>K3</t>
  </si>
  <si>
    <t>Parent 2</t>
  </si>
  <si>
    <t>K3 -&gt; K1 =</t>
  </si>
  <si>
    <t>k3</t>
  </si>
  <si>
    <t>8). Tentukan panjang gen yang akan dilakukan cross over secara acak</t>
  </si>
  <si>
    <t>Bangkitkan nilai acak 1-panjang gen (dalam hal ini pajang gen = 3), oleh karna itu bangkitkan nilai acak antara 0-3</t>
  </si>
  <si>
    <t>Misal nilai random(Rnk) = 2, maka pemotongan akan dilakukan pada gen pertama sampai kedua, pada kromosom pertama,</t>
  </si>
  <si>
    <t>Kemudian akan ditukar dengan sisa gen pada kromosom kedua</t>
  </si>
  <si>
    <t>Rk =</t>
  </si>
  <si>
    <t>Kromosom2xKromosom3</t>
  </si>
  <si>
    <t xml:space="preserve">Rnk = </t>
  </si>
  <si>
    <t xml:space="preserve">9). Lakukan Proses Pindah Silang atau Crossover </t>
  </si>
  <si>
    <t>X</t>
  </si>
  <si>
    <t>Offspring 1</t>
  </si>
  <si>
    <t>Offspring 2</t>
  </si>
  <si>
    <t>10). Di dapat populasi baru hasil crossover sebagai berikut, kemudian hitung nilai fitness masing" masing kromosom</t>
  </si>
  <si>
    <t>Nilai Fitness (f) =</t>
  </si>
  <si>
    <t>11). Hitung jumlah gen yang akan mengalami mutasi dgn rumus = mr*jmlh kromosom</t>
  </si>
  <si>
    <t>julh gen yg mengalami mutasi</t>
  </si>
  <si>
    <t>12). Bangkitkan nilai acak dengan range (1-jumlah gen dlm satu kromosom) sebanyak jumlah gen yang mengalami mutasi untuk menentukan posisi gen yang akan ditukarkan</t>
  </si>
  <si>
    <t xml:space="preserve">Rm = </t>
  </si>
  <si>
    <t>13). Lakukan Proses Mutasi, dengan menukarkan gen pada posisi ke 3  pada kromosom dengan nilai fitness terkecil dengan kromosom dengan nilai fitness terbesar (kromosom 2 dan kromosom 3)</t>
  </si>
  <si>
    <t>Sebelum dimutasi</t>
  </si>
  <si>
    <t>Setelah dimutasi</t>
  </si>
  <si>
    <t>14). Kemudian dihasilkan populasi baru dari hasil mutasi</t>
  </si>
  <si>
    <t>Kromosom1</t>
  </si>
  <si>
    <t>Kromosom2</t>
  </si>
  <si>
    <t>Kromosom3</t>
  </si>
  <si>
    <t>15). Hasil kromosom yang baru kemudian disisipkan kembali ke populasi, dengan menggantikan populasi lama, kemudian kembali ke step 1 sampai iterasi selesai</t>
  </si>
  <si>
    <t>16). Urutkan kromosom dengan nilai fitness terbesar, kromosm dengan nilai fitness terbesar akan digunakan sebagai centroid awal pada clustering k-means</t>
  </si>
  <si>
    <t>kromosom 2 akan digunakan sbg centroid awal untuk clustering k-means</t>
  </si>
  <si>
    <t>Dataset</t>
  </si>
  <si>
    <t>centroid</t>
  </si>
  <si>
    <t>cluster</t>
  </si>
  <si>
    <t>1).Hitung nilai Si pada masing-masing cluster</t>
  </si>
  <si>
    <t>s1</t>
  </si>
  <si>
    <t>s2</t>
  </si>
  <si>
    <t>s3</t>
  </si>
  <si>
    <t>2).Hitung jarak antar centroid (d(ci,cj))</t>
  </si>
  <si>
    <t>d(1,2)</t>
  </si>
  <si>
    <t>d(2,3)</t>
  </si>
  <si>
    <t>d(1,3)</t>
  </si>
  <si>
    <t>3).Hitung Nilai Rij</t>
  </si>
  <si>
    <t>R(1,2)</t>
  </si>
  <si>
    <t>R(2,3)</t>
  </si>
  <si>
    <t>R(1,3)</t>
  </si>
  <si>
    <t>4).Hitung Nilai DBI</t>
  </si>
  <si>
    <t>n(jlh cluster) =</t>
  </si>
  <si>
    <t>DBI</t>
  </si>
  <si>
    <t>3 Baris, 3 Kromosom, Rnk=2</t>
  </si>
  <si>
    <t>Parent 3</t>
  </si>
  <si>
    <t>offspring 1</t>
  </si>
  <si>
    <t>k1-&gt;k2</t>
  </si>
  <si>
    <t>offspring 2</t>
  </si>
  <si>
    <t>k2-&gt;k3</t>
  </si>
  <si>
    <t>offspring 3</t>
  </si>
  <si>
    <t>k3-&gt;k1</t>
  </si>
  <si>
    <t>3 Baris, 3 kromosom, Rnk=1</t>
  </si>
  <si>
    <t>4 Baris , 3 kromosom, Rnk=3</t>
  </si>
  <si>
    <t>c4</t>
  </si>
  <si>
    <t>4 Baris, 2 Kromosom, Rnk=2</t>
  </si>
  <si>
    <t>5 Baris, 2 Kromosom, Rnk=4</t>
  </si>
  <si>
    <t>c5</t>
  </si>
  <si>
    <t>2 Baris, 2 Kromosom, Rnk=1</t>
  </si>
</sst>
</file>

<file path=xl/styles.xml><?xml version="1.0" encoding="utf-8"?>
<styleSheet xmlns="http://schemas.openxmlformats.org/spreadsheetml/2006/main">
  <numFmts count="9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0000"/>
    <numFmt numFmtId="179" formatCode="0.00000"/>
    <numFmt numFmtId="180" formatCode="0.000"/>
    <numFmt numFmtId="181" formatCode="0.00000000000"/>
    <numFmt numFmtId="182" formatCode="0.0000000"/>
  </numFmts>
  <fonts count="26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i/>
      <sz val="11"/>
      <color theme="1"/>
      <name val="Times New Roman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27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33" borderId="1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33" borderId="13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181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 applyBorder="1" applyAlignment="1">
      <alignment horizontal="left"/>
    </xf>
    <xf numFmtId="18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180" fontId="2" fillId="0" borderId="0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80" fontId="2" fillId="3" borderId="1" xfId="0" applyNumberFormat="1" applyFont="1" applyFill="1" applyBorder="1" applyAlignment="1">
      <alignment horizontal="center"/>
    </xf>
    <xf numFmtId="180" fontId="0" fillId="3" borderId="0" xfId="0" applyNumberFormat="1" applyFill="1" applyBorder="1" applyAlignment="1">
      <alignment horizontal="center"/>
    </xf>
    <xf numFmtId="180" fontId="0" fillId="3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4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80" fontId="0" fillId="5" borderId="1" xfId="0" applyNumberFormat="1" applyFill="1" applyBorder="1" applyAlignment="1">
      <alignment horizontal="center"/>
    </xf>
    <xf numFmtId="180" fontId="0" fillId="5" borderId="0" xfId="0" applyNumberFormat="1" applyFill="1" applyBorder="1" applyAlignment="1">
      <alignment horizontal="center"/>
    </xf>
    <xf numFmtId="180" fontId="2" fillId="4" borderId="1" xfId="0" applyNumberFormat="1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80" fontId="0" fillId="3" borderId="2" xfId="0" applyNumberFormat="1" applyFill="1" applyBorder="1" applyAlignment="1">
      <alignment horizontal="center"/>
    </xf>
    <xf numFmtId="18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80" fontId="0" fillId="4" borderId="2" xfId="0" applyNumberFormat="1" applyFill="1" applyBorder="1" applyAlignment="1">
      <alignment horizontal="center"/>
    </xf>
    <xf numFmtId="180" fontId="0" fillId="5" borderId="2" xfId="0" applyNumberFormat="1" applyFill="1" applyBorder="1" applyAlignment="1">
      <alignment horizontal="center"/>
    </xf>
    <xf numFmtId="180" fontId="0" fillId="0" borderId="1" xfId="0" applyNumberFormat="1" applyFill="1" applyBorder="1" applyAlignment="1">
      <alignment horizontal="center"/>
    </xf>
    <xf numFmtId="180" fontId="0" fillId="0" borderId="0" xfId="0" applyNumberForma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0" fontId="2" fillId="0" borderId="1" xfId="0" applyNumberFormat="1" applyFont="1" applyFill="1" applyBorder="1" applyAlignment="1">
      <alignment horizontal="center"/>
    </xf>
    <xf numFmtId="180" fontId="0" fillId="0" borderId="0" xfId="0" applyNumberFormat="1"/>
    <xf numFmtId="180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/>
    </xf>
    <xf numFmtId="180" fontId="0" fillId="0" borderId="2" xfId="0" applyNumberFormat="1" applyFill="1" applyBorder="1" applyAlignment="1">
      <alignment horizontal="center"/>
    </xf>
    <xf numFmtId="0" fontId="0" fillId="0" borderId="3" xfId="0" applyBorder="1"/>
    <xf numFmtId="0" fontId="1" fillId="7" borderId="0" xfId="0" applyFont="1" applyFill="1" applyAlignment="1">
      <alignment horizontal="left"/>
    </xf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0" borderId="0" xfId="0" applyAlignment="1">
      <alignment vertical="center"/>
    </xf>
    <xf numFmtId="0" fontId="1" fillId="0" borderId="0" xfId="0" applyFont="1" applyBorder="1" applyAlignment="1"/>
    <xf numFmtId="0" fontId="1" fillId="0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80" fontId="0" fillId="0" borderId="4" xfId="0" applyNumberFormat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180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/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180" fontId="0" fillId="0" borderId="0" xfId="0" applyNumberFormat="1" applyAlignment="1">
      <alignment horizontal="center" vertical="center" wrapText="1"/>
    </xf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2" xfId="0" applyFill="1" applyBorder="1"/>
    <xf numFmtId="0" fontId="0" fillId="6" borderId="0" xfId="0" applyFill="1" applyBorder="1"/>
    <xf numFmtId="180" fontId="2" fillId="0" borderId="2" xfId="0" applyNumberFormat="1" applyFont="1" applyFill="1" applyBorder="1" applyAlignment="1">
      <alignment horizontal="center"/>
    </xf>
    <xf numFmtId="0" fontId="1" fillId="6" borderId="2" xfId="0" applyFont="1" applyFill="1" applyBorder="1"/>
    <xf numFmtId="0" fontId="0" fillId="0" borderId="0" xfId="0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178" fontId="0" fillId="0" borderId="4" xfId="0" applyNumberFormat="1" applyBorder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/>
    <xf numFmtId="180" fontId="0" fillId="9" borderId="1" xfId="0" applyNumberFormat="1" applyFill="1" applyBorder="1" applyAlignment="1">
      <alignment horizontal="center"/>
    </xf>
    <xf numFmtId="180" fontId="0" fillId="9" borderId="0" xfId="0" applyNumberFormat="1" applyFill="1" applyBorder="1" applyAlignment="1">
      <alignment horizontal="center"/>
    </xf>
    <xf numFmtId="180" fontId="1" fillId="0" borderId="0" xfId="0" applyNumberFormat="1" applyFont="1" applyFill="1" applyBorder="1" applyAlignment="1">
      <alignment horizontal="center"/>
    </xf>
    <xf numFmtId="180" fontId="0" fillId="9" borderId="2" xfId="0" applyNumberForma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0" xfId="0" applyFont="1"/>
    <xf numFmtId="0" fontId="0" fillId="0" borderId="0" xfId="0" applyBorder="1" applyAlignment="1">
      <alignment horizontal="center" vertical="center"/>
    </xf>
    <xf numFmtId="180" fontId="0" fillId="6" borderId="1" xfId="0" applyNumberFormat="1" applyFill="1" applyBorder="1" applyAlignment="1">
      <alignment horizontal="center"/>
    </xf>
    <xf numFmtId="0" fontId="1" fillId="0" borderId="0" xfId="0" applyFont="1" applyAlignment="1"/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80" fontId="0" fillId="0" borderId="0" xfId="0" applyNumberFormat="1" applyBorder="1"/>
    <xf numFmtId="0" fontId="1" fillId="0" borderId="0" xfId="0" applyFont="1"/>
    <xf numFmtId="182" fontId="0" fillId="0" borderId="0" xfId="0" applyNumberFormat="1" applyAlignment="1">
      <alignment horizontal="center"/>
    </xf>
    <xf numFmtId="0" fontId="0" fillId="6" borderId="0" xfId="0" applyFill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1" fillId="0" borderId="4" xfId="0" applyFont="1" applyFill="1" applyBorder="1" applyAlignment="1">
      <alignment horizontal="center"/>
    </xf>
    <xf numFmtId="180" fontId="0" fillId="0" borderId="4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180" fontId="0" fillId="2" borderId="0" xfId="0" applyNumberFormat="1" applyFill="1"/>
    <xf numFmtId="0" fontId="0" fillId="7" borderId="0" xfId="0" applyFill="1" applyAlignment="1">
      <alignment horizontal="center"/>
    </xf>
    <xf numFmtId="180" fontId="0" fillId="7" borderId="0" xfId="0" applyNumberFormat="1" applyFill="1"/>
    <xf numFmtId="0" fontId="0" fillId="10" borderId="0" xfId="0" applyFill="1" applyAlignment="1">
      <alignment horizontal="center"/>
    </xf>
    <xf numFmtId="180" fontId="0" fillId="10" borderId="0" xfId="0" applyNumberFormat="1" applyFill="1"/>
    <xf numFmtId="0" fontId="1" fillId="6" borderId="0" xfId="0" applyFont="1" applyFill="1" applyAlignment="1"/>
    <xf numFmtId="180" fontId="0" fillId="0" borderId="4" xfId="0" applyNumberFormat="1" applyBorder="1" applyAlignment="1">
      <alignment horizontal="center" vertical="center"/>
    </xf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21</xdr:row>
      <xdr:rowOff>142875</xdr:rowOff>
    </xdr:from>
    <xdr:to>
      <xdr:col>4</xdr:col>
      <xdr:colOff>485775</xdr:colOff>
      <xdr:row>25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 l="33385" t="46009" r="50572" b="44249"/>
        <a:stretch>
          <a:fillRect/>
        </a:stretch>
      </xdr:blipFill>
      <xdr:spPr>
        <a:xfrm>
          <a:off x="723900" y="4365625"/>
          <a:ext cx="2384425" cy="76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22</xdr:row>
      <xdr:rowOff>9525</xdr:rowOff>
    </xdr:from>
    <xdr:to>
      <xdr:col>3</xdr:col>
      <xdr:colOff>704850</xdr:colOff>
      <xdr:row>26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 l="33385" t="46009" r="50572" b="44249"/>
        <a:stretch>
          <a:fillRect/>
        </a:stretch>
      </xdr:blipFill>
      <xdr:spPr>
        <a:xfrm>
          <a:off x="606425" y="4060825"/>
          <a:ext cx="2390775" cy="76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</xdr:col>
      <xdr:colOff>0</xdr:colOff>
      <xdr:row>51</xdr:row>
      <xdr:rowOff>85725</xdr:rowOff>
    </xdr:from>
    <xdr:ext cx="255455" cy="219163"/>
    <xdr:sp>
      <xdr:nvSpPr>
        <xdr:cNvPr id="3" name="TextBox 2"/>
        <xdr:cNvSpPr txBox="1"/>
      </xdr:nvSpPr>
      <xdr:spPr>
        <a:xfrm>
          <a:off x="596900" y="9477375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0</xdr:col>
      <xdr:colOff>590550</xdr:colOff>
      <xdr:row>52</xdr:row>
      <xdr:rowOff>104775</xdr:rowOff>
    </xdr:from>
    <xdr:ext cx="191399" cy="219163"/>
    <xdr:sp>
      <xdr:nvSpPr>
        <xdr:cNvPr id="4" name="TextBox 3"/>
        <xdr:cNvSpPr txBox="1"/>
      </xdr:nvSpPr>
      <xdr:spPr>
        <a:xfrm>
          <a:off x="590550" y="9867900"/>
          <a:ext cx="19113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1">
              <a:latin typeface="+mn-lt"/>
              <a:ea typeface="Cambria Math" panose="02040503050406030204" pitchFamily="18" charset="0"/>
            </a:rPr>
            <a:t>J</a:t>
          </a:r>
          <a:r>
            <a:rPr lang="id-ID" sz="1400" b="0" i="0">
              <a:latin typeface="Cambria Math" panose="02040503050406030204" pitchFamily="18" charset="0"/>
              <a:ea typeface="Cambria Math" panose="02040503050406030204" pitchFamily="18" charset="0"/>
            </a:rPr>
            <a:t>=</a:t>
          </a:r>
          <a:endParaRPr lang="id-ID" sz="1400"/>
        </a:p>
      </xdr:txBody>
    </xdr:sp>
    <xdr:clientData/>
  </xdr:oneCellAnchor>
  <xdr:oneCellAnchor>
    <xdr:from>
      <xdr:col>12</xdr:col>
      <xdr:colOff>533400</xdr:colOff>
      <xdr:row>51</xdr:row>
      <xdr:rowOff>66675</xdr:rowOff>
    </xdr:from>
    <xdr:ext cx="255455" cy="219163"/>
    <xdr:sp>
      <xdr:nvSpPr>
        <xdr:cNvPr id="5" name="TextBox 4"/>
        <xdr:cNvSpPr txBox="1"/>
      </xdr:nvSpPr>
      <xdr:spPr>
        <a:xfrm>
          <a:off x="9245600" y="9458325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12</xdr:col>
      <xdr:colOff>514350</xdr:colOff>
      <xdr:row>52</xdr:row>
      <xdr:rowOff>104775</xdr:rowOff>
    </xdr:from>
    <xdr:ext cx="191399" cy="219163"/>
    <xdr:sp>
      <xdr:nvSpPr>
        <xdr:cNvPr id="6" name="TextBox 5"/>
        <xdr:cNvSpPr txBox="1"/>
      </xdr:nvSpPr>
      <xdr:spPr>
        <a:xfrm>
          <a:off x="9226550" y="9867900"/>
          <a:ext cx="19113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1">
              <a:latin typeface="+mn-lt"/>
              <a:ea typeface="Cambria Math" panose="02040503050406030204" pitchFamily="18" charset="0"/>
            </a:rPr>
            <a:t>J</a:t>
          </a:r>
          <a:r>
            <a:rPr lang="id-ID" sz="1400" b="0" i="0">
              <a:latin typeface="Cambria Math" panose="02040503050406030204" pitchFamily="18" charset="0"/>
              <a:ea typeface="Cambria Math" panose="02040503050406030204" pitchFamily="18" charset="0"/>
            </a:rPr>
            <a:t>=</a:t>
          </a:r>
          <a:endParaRPr lang="id-ID" sz="1400"/>
        </a:p>
      </xdr:txBody>
    </xdr:sp>
    <xdr:clientData/>
  </xdr:oneCellAnchor>
  <xdr:oneCellAnchor>
    <xdr:from>
      <xdr:col>23</xdr:col>
      <xdr:colOff>533400</xdr:colOff>
      <xdr:row>52</xdr:row>
      <xdr:rowOff>85725</xdr:rowOff>
    </xdr:from>
    <xdr:ext cx="191399" cy="219163"/>
    <xdr:sp>
      <xdr:nvSpPr>
        <xdr:cNvPr id="7" name="TextBox 6"/>
        <xdr:cNvSpPr txBox="1"/>
      </xdr:nvSpPr>
      <xdr:spPr>
        <a:xfrm>
          <a:off x="16687800" y="9848850"/>
          <a:ext cx="19113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1">
              <a:latin typeface="+mn-lt"/>
              <a:ea typeface="Cambria Math" panose="02040503050406030204" pitchFamily="18" charset="0"/>
            </a:rPr>
            <a:t>J</a:t>
          </a:r>
          <a:r>
            <a:rPr lang="id-ID" sz="1400" b="0" i="0">
              <a:latin typeface="Cambria Math" panose="02040503050406030204" pitchFamily="18" charset="0"/>
              <a:ea typeface="Cambria Math" panose="02040503050406030204" pitchFamily="18" charset="0"/>
            </a:rPr>
            <a:t>=</a:t>
          </a:r>
          <a:endParaRPr lang="id-ID" sz="1400"/>
        </a:p>
      </xdr:txBody>
    </xdr:sp>
    <xdr:clientData/>
  </xdr:oneCellAnchor>
  <xdr:oneCellAnchor>
    <xdr:from>
      <xdr:col>23</xdr:col>
      <xdr:colOff>523875</xdr:colOff>
      <xdr:row>51</xdr:row>
      <xdr:rowOff>76200</xdr:rowOff>
    </xdr:from>
    <xdr:ext cx="255455" cy="219163"/>
    <xdr:sp>
      <xdr:nvSpPr>
        <xdr:cNvPr id="8" name="TextBox 7"/>
        <xdr:cNvSpPr txBox="1"/>
      </xdr:nvSpPr>
      <xdr:spPr>
        <a:xfrm>
          <a:off x="16678275" y="9467850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1</xdr:col>
      <xdr:colOff>0</xdr:colOff>
      <xdr:row>172</xdr:row>
      <xdr:rowOff>0</xdr:rowOff>
    </xdr:from>
    <xdr:ext cx="0" cy="219075"/>
    <xdr:sp>
      <xdr:nvSpPr>
        <xdr:cNvPr id="9" name="TextBox 8"/>
        <xdr:cNvSpPr txBox="1"/>
      </xdr:nvSpPr>
      <xdr:spPr>
        <a:xfrm>
          <a:off x="596900" y="32562800"/>
          <a:ext cx="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d-ID" sz="1400"/>
        </a:p>
      </xdr:txBody>
    </xdr:sp>
    <xdr:clientData/>
  </xdr:oneCellAnchor>
  <xdr:oneCellAnchor>
    <xdr:from>
      <xdr:col>1</xdr:col>
      <xdr:colOff>0</xdr:colOff>
      <xdr:row>213</xdr:row>
      <xdr:rowOff>85725</xdr:rowOff>
    </xdr:from>
    <xdr:ext cx="255455" cy="219163"/>
    <xdr:sp>
      <xdr:nvSpPr>
        <xdr:cNvPr id="11" name="TextBox 10"/>
        <xdr:cNvSpPr txBox="1"/>
      </xdr:nvSpPr>
      <xdr:spPr>
        <a:xfrm>
          <a:off x="596900" y="40335200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0</xdr:col>
      <xdr:colOff>590550</xdr:colOff>
      <xdr:row>214</xdr:row>
      <xdr:rowOff>104775</xdr:rowOff>
    </xdr:from>
    <xdr:ext cx="191399" cy="219163"/>
    <xdr:sp>
      <xdr:nvSpPr>
        <xdr:cNvPr id="12" name="TextBox 11"/>
        <xdr:cNvSpPr txBox="1"/>
      </xdr:nvSpPr>
      <xdr:spPr>
        <a:xfrm>
          <a:off x="590550" y="40697150"/>
          <a:ext cx="19113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1">
              <a:latin typeface="+mn-lt"/>
              <a:ea typeface="Cambria Math" panose="02040503050406030204" pitchFamily="18" charset="0"/>
            </a:rPr>
            <a:t>J</a:t>
          </a:r>
          <a:r>
            <a:rPr lang="id-ID" sz="1400" b="0" i="0">
              <a:latin typeface="Cambria Math" panose="02040503050406030204" pitchFamily="18" charset="0"/>
              <a:ea typeface="Cambria Math" panose="02040503050406030204" pitchFamily="18" charset="0"/>
            </a:rPr>
            <a:t>=</a:t>
          </a:r>
          <a:endParaRPr lang="id-ID" sz="1400"/>
        </a:p>
      </xdr:txBody>
    </xdr:sp>
    <xdr:clientData/>
  </xdr:oneCellAnchor>
  <xdr:oneCellAnchor>
    <xdr:from>
      <xdr:col>10</xdr:col>
      <xdr:colOff>552450</xdr:colOff>
      <xdr:row>213</xdr:row>
      <xdr:rowOff>66675</xdr:rowOff>
    </xdr:from>
    <xdr:ext cx="255455" cy="219163"/>
    <xdr:sp>
      <xdr:nvSpPr>
        <xdr:cNvPr id="13" name="TextBox 12"/>
        <xdr:cNvSpPr txBox="1"/>
      </xdr:nvSpPr>
      <xdr:spPr>
        <a:xfrm>
          <a:off x="8007350" y="40316150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20</xdr:col>
      <xdr:colOff>590550</xdr:colOff>
      <xdr:row>213</xdr:row>
      <xdr:rowOff>47626</xdr:rowOff>
    </xdr:from>
    <xdr:ext cx="333375" cy="276314"/>
    <xdr:sp>
      <xdr:nvSpPr>
        <xdr:cNvPr id="15" name="TextBox 14"/>
        <xdr:cNvSpPr txBox="1"/>
      </xdr:nvSpPr>
      <xdr:spPr>
        <a:xfrm>
          <a:off x="14560550" y="40297100"/>
          <a:ext cx="3333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20</xdr:col>
      <xdr:colOff>590550</xdr:colOff>
      <xdr:row>214</xdr:row>
      <xdr:rowOff>104775</xdr:rowOff>
    </xdr:from>
    <xdr:ext cx="191399" cy="219163"/>
    <xdr:sp>
      <xdr:nvSpPr>
        <xdr:cNvPr id="16" name="TextBox 15"/>
        <xdr:cNvSpPr txBox="1"/>
      </xdr:nvSpPr>
      <xdr:spPr>
        <a:xfrm>
          <a:off x="14560550" y="40697150"/>
          <a:ext cx="19113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1">
              <a:latin typeface="+mn-lt"/>
              <a:ea typeface="Cambria Math" panose="02040503050406030204" pitchFamily="18" charset="0"/>
            </a:rPr>
            <a:t>J</a:t>
          </a:r>
          <a:r>
            <a:rPr lang="id-ID" sz="1400" b="0" i="0">
              <a:latin typeface="Cambria Math" panose="02040503050406030204" pitchFamily="18" charset="0"/>
              <a:ea typeface="Cambria Math" panose="02040503050406030204" pitchFamily="18" charset="0"/>
            </a:rPr>
            <a:t>=</a:t>
          </a:r>
          <a:endParaRPr lang="id-ID" sz="1400"/>
        </a:p>
      </xdr:txBody>
    </xdr:sp>
    <xdr:clientData/>
  </xdr:oneCellAnchor>
  <xdr:oneCellAnchor>
    <xdr:from>
      <xdr:col>10</xdr:col>
      <xdr:colOff>590550</xdr:colOff>
      <xdr:row>214</xdr:row>
      <xdr:rowOff>104775</xdr:rowOff>
    </xdr:from>
    <xdr:ext cx="191399" cy="219163"/>
    <xdr:sp>
      <xdr:nvSpPr>
        <xdr:cNvPr id="18" name="TextBox 17"/>
        <xdr:cNvSpPr txBox="1"/>
      </xdr:nvSpPr>
      <xdr:spPr>
        <a:xfrm>
          <a:off x="8045450" y="40697150"/>
          <a:ext cx="191135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1">
              <a:latin typeface="+mn-lt"/>
              <a:ea typeface="Cambria Math" panose="02040503050406030204" pitchFamily="18" charset="0"/>
            </a:rPr>
            <a:t>J</a:t>
          </a:r>
          <a:r>
            <a:rPr lang="id-ID" sz="1400" b="0" i="0">
              <a:latin typeface="Cambria Math" panose="02040503050406030204" pitchFamily="18" charset="0"/>
              <a:ea typeface="Cambria Math" panose="02040503050406030204" pitchFamily="18" charset="0"/>
            </a:rPr>
            <a:t>=</a:t>
          </a:r>
          <a:endParaRPr lang="id-ID" sz="1400"/>
        </a:p>
      </xdr:txBody>
    </xdr:sp>
    <xdr:clientData/>
  </xdr:oneCellAnchor>
  <xdr:oneCellAnchor>
    <xdr:from>
      <xdr:col>1</xdr:col>
      <xdr:colOff>285750</xdr:colOff>
      <xdr:row>130</xdr:row>
      <xdr:rowOff>28575</xdr:rowOff>
    </xdr:from>
    <xdr:ext cx="255455" cy="219163"/>
    <xdr:sp>
      <xdr:nvSpPr>
        <xdr:cNvPr id="21" name="TextBox 20"/>
        <xdr:cNvSpPr txBox="1"/>
      </xdr:nvSpPr>
      <xdr:spPr>
        <a:xfrm>
          <a:off x="882650" y="24609425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1</xdr:col>
      <xdr:colOff>314325</xdr:colOff>
      <xdr:row>131</xdr:row>
      <xdr:rowOff>28575</xdr:rowOff>
    </xdr:from>
    <xdr:ext cx="157992" cy="219163"/>
    <xdr:sp>
      <xdr:nvSpPr>
        <xdr:cNvPr id="22" name="TextBox 21"/>
        <xdr:cNvSpPr txBox="1"/>
      </xdr:nvSpPr>
      <xdr:spPr>
        <a:xfrm>
          <a:off x="911225" y="24876125"/>
          <a:ext cx="15748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</a:t>
          </a:r>
          <a:r>
            <a:rPr lang="id-ID" sz="1400"/>
            <a:t>=</a:t>
          </a:r>
          <a:endParaRPr lang="id-ID" sz="1400"/>
        </a:p>
      </xdr:txBody>
    </xdr:sp>
    <xdr:clientData/>
  </xdr:oneCellAnchor>
  <xdr:oneCellAnchor>
    <xdr:from>
      <xdr:col>11</xdr:col>
      <xdr:colOff>285750</xdr:colOff>
      <xdr:row>130</xdr:row>
      <xdr:rowOff>28575</xdr:rowOff>
    </xdr:from>
    <xdr:ext cx="255455" cy="219163"/>
    <xdr:sp>
      <xdr:nvSpPr>
        <xdr:cNvPr id="23" name="TextBox 22"/>
        <xdr:cNvSpPr txBox="1"/>
      </xdr:nvSpPr>
      <xdr:spPr>
        <a:xfrm>
          <a:off x="8369300" y="24609425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11</xdr:col>
      <xdr:colOff>314325</xdr:colOff>
      <xdr:row>131</xdr:row>
      <xdr:rowOff>28575</xdr:rowOff>
    </xdr:from>
    <xdr:ext cx="157992" cy="219163"/>
    <xdr:sp>
      <xdr:nvSpPr>
        <xdr:cNvPr id="24" name="TextBox 23"/>
        <xdr:cNvSpPr txBox="1"/>
      </xdr:nvSpPr>
      <xdr:spPr>
        <a:xfrm>
          <a:off x="8397875" y="24876125"/>
          <a:ext cx="15748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</a:t>
          </a:r>
          <a:r>
            <a:rPr lang="id-ID" sz="1400"/>
            <a:t>=</a:t>
          </a:r>
          <a:endParaRPr lang="id-ID" sz="1400"/>
        </a:p>
      </xdr:txBody>
    </xdr:sp>
    <xdr:clientData/>
  </xdr:oneCellAnchor>
  <xdr:oneCellAnchor>
    <xdr:from>
      <xdr:col>21</xdr:col>
      <xdr:colOff>285750</xdr:colOff>
      <xdr:row>130</xdr:row>
      <xdr:rowOff>28575</xdr:rowOff>
    </xdr:from>
    <xdr:ext cx="255455" cy="219163"/>
    <xdr:sp>
      <xdr:nvSpPr>
        <xdr:cNvPr id="25" name="TextBox 24"/>
        <xdr:cNvSpPr txBox="1"/>
      </xdr:nvSpPr>
      <xdr:spPr>
        <a:xfrm>
          <a:off x="14884400" y="24609425"/>
          <a:ext cx="25527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𝐽𝑖</a:t>
          </a:r>
          <a:r>
            <a:rPr lang="id-ID" sz="1400"/>
            <a:t> =</a:t>
          </a:r>
          <a:endParaRPr lang="id-ID" sz="1400"/>
        </a:p>
      </xdr:txBody>
    </xdr:sp>
    <xdr:clientData/>
  </xdr:oneCellAnchor>
  <xdr:oneCellAnchor>
    <xdr:from>
      <xdr:col>21</xdr:col>
      <xdr:colOff>314325</xdr:colOff>
      <xdr:row>131</xdr:row>
      <xdr:rowOff>28575</xdr:rowOff>
    </xdr:from>
    <xdr:ext cx="157992" cy="219163"/>
    <xdr:sp>
      <xdr:nvSpPr>
        <xdr:cNvPr id="26" name="TextBox 25"/>
        <xdr:cNvSpPr txBox="1"/>
      </xdr:nvSpPr>
      <xdr:spPr>
        <a:xfrm>
          <a:off x="14912975" y="24876125"/>
          <a:ext cx="15748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id-ID" sz="1400" b="0" i="0">
              <a:latin typeface="Cambria Math" panose="02040503050406030204" pitchFamily="18" charset="0"/>
            </a:rPr>
            <a:t>𝐽</a:t>
          </a:r>
          <a:r>
            <a:rPr lang="id-ID" sz="1400"/>
            <a:t>=</a:t>
          </a:r>
          <a:endParaRPr lang="id-ID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9524</xdr:colOff>
      <xdr:row>24</xdr:row>
      <xdr:rowOff>114300</xdr:rowOff>
    </xdr:from>
    <xdr:to>
      <xdr:col>4</xdr:col>
      <xdr:colOff>65822</xdr:colOff>
      <xdr:row>28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33326" t="60695" r="51079" b="28373"/>
        <a:stretch>
          <a:fillRect/>
        </a:stretch>
      </xdr:blipFill>
      <xdr:spPr>
        <a:xfrm>
          <a:off x="637540" y="4533900"/>
          <a:ext cx="1955165" cy="6223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40</xdr:row>
      <xdr:rowOff>24003</xdr:rowOff>
    </xdr:from>
    <xdr:to>
      <xdr:col>2</xdr:col>
      <xdr:colOff>600075</xdr:colOff>
      <xdr:row>43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0284" t="48981" r="72292" b="44152"/>
        <a:stretch>
          <a:fillRect/>
        </a:stretch>
      </xdr:blipFill>
      <xdr:spPr>
        <a:xfrm>
          <a:off x="657225" y="7389495"/>
          <a:ext cx="1212850" cy="59563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49</xdr:row>
      <xdr:rowOff>66674</xdr:rowOff>
    </xdr:from>
    <xdr:to>
      <xdr:col>4</xdr:col>
      <xdr:colOff>108286</xdr:colOff>
      <xdr:row>53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rcRect l="20013" t="67697" r="64214" b="20716"/>
        <a:stretch>
          <a:fillRect/>
        </a:stretch>
      </xdr:blipFill>
      <xdr:spPr>
        <a:xfrm>
          <a:off x="608965" y="9089390"/>
          <a:ext cx="2026285" cy="775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66"/>
  <sheetViews>
    <sheetView tabSelected="1" topLeftCell="D9" workbookViewId="0">
      <selection activeCell="I39" sqref="I39"/>
    </sheetView>
  </sheetViews>
  <sheetFormatPr defaultColWidth="9" defaultRowHeight="14.5"/>
  <cols>
    <col min="2" max="2" width="10.5454545454545" customWidth="1"/>
    <col min="8" max="10" width="12.8181818181818"/>
    <col min="12" max="14" width="9.45454545454546" customWidth="1"/>
  </cols>
  <sheetData>
    <row r="2" spans="1:11">
      <c r="A2" s="106"/>
      <c r="B2" s="65" t="s">
        <v>0</v>
      </c>
      <c r="C2" s="65" t="s">
        <v>1</v>
      </c>
      <c r="D2" s="65" t="s">
        <v>2</v>
      </c>
      <c r="E2" s="65" t="s">
        <v>3</v>
      </c>
      <c r="F2" s="65" t="s">
        <v>4</v>
      </c>
      <c r="G2" s="65" t="s">
        <v>5</v>
      </c>
      <c r="H2" s="65" t="s">
        <v>6</v>
      </c>
      <c r="I2" s="103" t="s">
        <v>7</v>
      </c>
      <c r="J2" s="1"/>
      <c r="K2" s="1"/>
    </row>
    <row r="3" ht="18" customHeight="1" spans="1:11">
      <c r="A3" s="106" t="s">
        <v>8</v>
      </c>
      <c r="B3" s="35">
        <v>0.397940008672038</v>
      </c>
      <c r="C3" s="36">
        <v>0</v>
      </c>
      <c r="D3" s="36">
        <v>0</v>
      </c>
      <c r="E3" s="36">
        <v>0</v>
      </c>
      <c r="F3" s="36">
        <v>0.397940008672038</v>
      </c>
      <c r="G3" s="36">
        <v>0.397940008672038</v>
      </c>
      <c r="H3" s="36">
        <v>0</v>
      </c>
      <c r="I3" s="41">
        <v>0</v>
      </c>
      <c r="J3" s="38"/>
      <c r="K3" s="38"/>
    </row>
    <row r="4" ht="18" customHeight="1" spans="1:11">
      <c r="A4" s="106" t="s">
        <v>9</v>
      </c>
      <c r="B4" s="35">
        <v>0</v>
      </c>
      <c r="C4" s="36">
        <v>0.698970004336019</v>
      </c>
      <c r="D4" s="36">
        <v>0</v>
      </c>
      <c r="E4" s="36">
        <v>0.397940008672038</v>
      </c>
      <c r="F4" s="36">
        <v>0</v>
      </c>
      <c r="G4" s="36">
        <v>0</v>
      </c>
      <c r="H4" s="36">
        <v>0</v>
      </c>
      <c r="I4" s="41">
        <v>0</v>
      </c>
      <c r="J4" s="38"/>
      <c r="K4" s="38"/>
    </row>
    <row r="5" ht="18" customHeight="1" spans="1:11">
      <c r="A5" s="106" t="s">
        <v>10</v>
      </c>
      <c r="B5" s="35">
        <v>0</v>
      </c>
      <c r="C5" s="36">
        <v>0</v>
      </c>
      <c r="D5" s="36">
        <v>0</v>
      </c>
      <c r="E5" s="36">
        <v>0</v>
      </c>
      <c r="F5" s="36">
        <v>0.397940008672038</v>
      </c>
      <c r="G5" s="36">
        <v>0</v>
      </c>
      <c r="H5" s="36">
        <v>0</v>
      </c>
      <c r="I5" s="41">
        <v>0.221848749616356</v>
      </c>
      <c r="J5" s="38"/>
      <c r="K5" s="38"/>
    </row>
    <row r="6" ht="18" customHeight="1" spans="1:11">
      <c r="A6" s="109" t="s">
        <v>11</v>
      </c>
      <c r="B6" s="35">
        <v>0.397940008672038</v>
      </c>
      <c r="C6" s="36">
        <v>0</v>
      </c>
      <c r="D6" s="36">
        <v>0</v>
      </c>
      <c r="E6" s="36">
        <v>0</v>
      </c>
      <c r="F6" s="36">
        <v>0</v>
      </c>
      <c r="G6" s="36">
        <v>0.397940008672038</v>
      </c>
      <c r="H6" s="36">
        <v>0.397940008672038</v>
      </c>
      <c r="I6" s="41">
        <v>0.221848749616356</v>
      </c>
      <c r="J6" s="38"/>
      <c r="K6" s="38"/>
    </row>
    <row r="7" ht="18" customHeight="1" spans="1:11">
      <c r="A7" s="110" t="s">
        <v>12</v>
      </c>
      <c r="B7" s="37">
        <v>0</v>
      </c>
      <c r="C7" s="38">
        <v>0</v>
      </c>
      <c r="D7" s="38">
        <v>0</v>
      </c>
      <c r="E7" s="38">
        <v>0.397940008672038</v>
      </c>
      <c r="F7" s="38">
        <v>0</v>
      </c>
      <c r="G7" s="38">
        <v>0</v>
      </c>
      <c r="H7" s="38">
        <v>0.397940008672038</v>
      </c>
      <c r="I7" s="42">
        <v>0.221848749616356</v>
      </c>
      <c r="J7" s="38"/>
      <c r="K7" s="38"/>
    </row>
    <row r="8" ht="18" customHeight="1"/>
    <row r="9" ht="18" customHeight="1" spans="3:5">
      <c r="C9" s="38"/>
      <c r="D9" s="38"/>
      <c r="E9" s="38"/>
    </row>
    <row r="10" ht="18" customHeight="1" spans="2:5">
      <c r="B10" s="52"/>
      <c r="C10" s="53" t="s">
        <v>13</v>
      </c>
      <c r="D10" s="53" t="s">
        <v>14</v>
      </c>
      <c r="E10" s="53" t="s">
        <v>15</v>
      </c>
    </row>
    <row r="11" spans="2:5">
      <c r="B11" s="111" t="s">
        <v>0</v>
      </c>
      <c r="C11" s="112">
        <v>0</v>
      </c>
      <c r="D11" s="112">
        <v>0.199</v>
      </c>
      <c r="E11" s="112">
        <v>0.199</v>
      </c>
    </row>
    <row r="12" spans="2:5">
      <c r="B12" s="111" t="s">
        <v>1</v>
      </c>
      <c r="C12" s="112">
        <v>0.699</v>
      </c>
      <c r="D12" s="112">
        <v>0</v>
      </c>
      <c r="E12" s="112">
        <v>0</v>
      </c>
    </row>
    <row r="13" spans="2:5">
      <c r="B13" s="111" t="s">
        <v>2</v>
      </c>
      <c r="C13" s="112">
        <v>0</v>
      </c>
      <c r="D13" s="112">
        <v>0</v>
      </c>
      <c r="E13" s="112">
        <v>0</v>
      </c>
    </row>
    <row r="14" spans="2:5">
      <c r="B14" s="111" t="s">
        <v>3</v>
      </c>
      <c r="C14" s="112">
        <v>0.398</v>
      </c>
      <c r="D14" s="112">
        <v>0</v>
      </c>
      <c r="E14" s="112">
        <v>0.199</v>
      </c>
    </row>
    <row r="15" spans="2:5">
      <c r="B15" s="111" t="s">
        <v>4</v>
      </c>
      <c r="C15" s="112">
        <v>0</v>
      </c>
      <c r="D15" s="112">
        <v>0.398</v>
      </c>
      <c r="E15" s="112">
        <v>0</v>
      </c>
    </row>
    <row r="16" spans="2:5">
      <c r="B16" s="111" t="s">
        <v>5</v>
      </c>
      <c r="C16" s="112">
        <v>0</v>
      </c>
      <c r="D16" s="112">
        <v>0.199</v>
      </c>
      <c r="E16" s="112">
        <v>0.199</v>
      </c>
    </row>
    <row r="17" spans="2:5">
      <c r="B17" s="111" t="s">
        <v>6</v>
      </c>
      <c r="C17" s="112">
        <v>0</v>
      </c>
      <c r="D17" s="112">
        <v>0</v>
      </c>
      <c r="E17" s="112">
        <v>0.398</v>
      </c>
    </row>
    <row r="18" spans="2:5">
      <c r="B18" s="111" t="s">
        <v>7</v>
      </c>
      <c r="C18" s="112">
        <v>0</v>
      </c>
      <c r="D18" s="112">
        <v>0.111</v>
      </c>
      <c r="E18" s="112">
        <v>0.222</v>
      </c>
    </row>
    <row r="19" spans="2:5">
      <c r="B19" s="65"/>
      <c r="C19" s="113"/>
      <c r="D19" s="113"/>
      <c r="E19" s="113"/>
    </row>
    <row r="20" spans="1:3">
      <c r="A20" s="4" t="s">
        <v>16</v>
      </c>
      <c r="B20" s="4"/>
      <c r="C20" s="4"/>
    </row>
    <row r="21" s="46" customFormat="1" spans="1:1">
      <c r="A21" s="30" t="s">
        <v>17</v>
      </c>
    </row>
    <row r="27" ht="14.25" customHeight="1"/>
    <row r="28" spans="2:10">
      <c r="B28" s="1" t="s">
        <v>13</v>
      </c>
      <c r="C28" s="1" t="s">
        <v>14</v>
      </c>
      <c r="D28" s="1" t="s">
        <v>15</v>
      </c>
      <c r="H28" t="s">
        <v>13</v>
      </c>
      <c r="I28" t="s">
        <v>14</v>
      </c>
      <c r="J28" t="s">
        <v>15</v>
      </c>
    </row>
    <row r="29" spans="1:11">
      <c r="A29" s="114" t="s">
        <v>8</v>
      </c>
      <c r="B29" s="115">
        <f>SQRT((B3-$C$11)^2+(C3-$C$12)^2+(D3-$C$13)^2+(E3-$C$14)^2+(F3-$C$15)^2+(G3-$C$16)^2+(H3-$C$17)^2+(I3-$C$18)^2)</f>
        <v>1.05927982681901</v>
      </c>
      <c r="C29" s="115">
        <f>SQRT((B3-$D$11)^2+(C3-$D$12)^2+(D3-$D$13)^2+(E3-$D$14)^2+(F3-$D$15)^2+(G3-$D$16)^2+(H3-$D$17)^2+(I3-$D$18)^2)</f>
        <v>0.302448768719299</v>
      </c>
      <c r="D29" s="115">
        <f>SQRT((B3-$E$11)^2+(C3-$E$12)^2+(D3-$E$13)^2+(E3-$E$14)^2+(F3-$E$15)^2+(G3-$E$16)^2+(H3-$E$17)^2+(I3-$E$18)^2)</f>
        <v>0.696275451673231</v>
      </c>
      <c r="E29" s="1" t="s">
        <v>14</v>
      </c>
      <c r="G29" t="s">
        <v>8</v>
      </c>
      <c r="H29">
        <f>SQRT((B3-$C$39)^2+(C3-$C$40)^2+(D3-$C$41)^2+(E3-$C$42)^2+(F3-$C$43)^2+(G3-$C$44)^2+(H3-$C$45)^2+(I3-$C$46)^2)</f>
        <v>0.397872936328345</v>
      </c>
      <c r="I29">
        <f>SQRT((B3-$D$46)^2+(C3-$D$39)^2+(D3-$D$40)^2+(E3-$D$41)^2+(F3-$D$42)^2+(G3-$D$43)^2+(H3-$D$44)^2+(I3-$D$45)^2)</f>
        <v>0.565607947111005</v>
      </c>
      <c r="J29">
        <f>SQRT((B3-$E$45)^2+(C3-$E$46)^2+(D3-$E$39)^2+(E3-$E$40)^2+(F3-$E$41)^2+(G3-$E$42)^2+(H3-$E$43)^2+(I3-$E$44)^2)</f>
        <v>0.571262029269116</v>
      </c>
      <c r="K29" t="s">
        <v>13</v>
      </c>
    </row>
    <row r="30" spans="1:11">
      <c r="A30" s="116" t="s">
        <v>9</v>
      </c>
      <c r="B30" s="117">
        <f>SQRT((B4-$C$11)^2+(C4-$C$12)^2+(D4-$C$13)^2+(E4-$C$14)^2+(F4-$C$15)^2+(G4-$C$16)^2+(H4-$C$17)^2+(I4-$C$18)^2)</f>
        <v>6.70723436921739e-5</v>
      </c>
      <c r="C30" s="117">
        <f>SQRT((B4-$D$11)^2+(C4-$D$12)^2+(D4-$D$13)^2+(E4-$D$14)^2+(F4-$D$15)^2+(G4-$D$16)^2+(H4-$D$17)^2+(I4-$D$18)^2)</f>
        <v>0.94701759089438</v>
      </c>
      <c r="D30" s="117">
        <f>SQRT((B4-$E$11)^2+(C4-$E$12)^2+(D4-$E$13)^2+(E4-$E$14)^2+(F4-$E$15)^2+(G4-$E$16)^2+(H4-$E$17)^2+(I4-$E$18)^2)</f>
        <v>0.902788011668257</v>
      </c>
      <c r="E30" s="1" t="s">
        <v>13</v>
      </c>
      <c r="G30" t="s">
        <v>9</v>
      </c>
      <c r="H30">
        <f>SQRT((B4-$C$39)^2+(C4-$C$40)^2+(D4-$C$41)^2+(E4-$C$42)^2+(F4-$C$43)^2+(G4-$C$44)^2+(H4-$C$45)^2+(I4-$C$46)^2)</f>
        <v>0.981645467042912</v>
      </c>
      <c r="I30">
        <f>SQRT((B4-$D$46)^2+(C4-$D$39)^2+(D4-$D$40)^2+(E4-$D$41)^2+(F4-$D$42)^2+(G4-$D$43)^2+(H4-$D$44)^2+(I4-$D$45)^2)</f>
        <v>0.786514958888808</v>
      </c>
      <c r="J30">
        <f>SQRT((B4-$E$45)^2+(C4-$E$46)^2+(D4-$E$39)^2+(E4-$E$40)^2+(F4-$E$41)^2+(G4-$E$42)^2+(H4-$E$43)^2+(I4-$E$44)^2)</f>
        <v>0.814324493421077</v>
      </c>
      <c r="K30" t="s">
        <v>14</v>
      </c>
    </row>
    <row r="31" spans="1:11">
      <c r="A31" s="114" t="s">
        <v>10</v>
      </c>
      <c r="B31" s="115">
        <f>SQRT((B5-$C$11)^2+(C5-$C$12)^2+(D5-$C$13)^2+(E5-$C$14)^2+(F5-$C$15)^2+(G5-$C$16)^2+(H5-$C$17)^2+(I5-$C$18)^2)</f>
        <v>0.924433944751188</v>
      </c>
      <c r="C31" s="115">
        <f>SQRT((B5-$D$11)^2+(C5-$D$12)^2+(D5-$D$13)^2+(E5-$D$14)^2+(F5-$D$15)^2+(G5-$D$16)^2+(H5-$D$17)^2+(I5-$D$18)^2)</f>
        <v>0.302472228296201</v>
      </c>
      <c r="D31" s="115">
        <f>SQRT((B5-$E$11)^2+(C5-$E$12)^2+(D5-$E$13)^2+(E5-$E$14)^2+(F5-$E$15)^2+(G5-$E$16)^2+(H5-$E$17)^2+(I5-$E$18)^2)</f>
        <v>0.659972176215467</v>
      </c>
      <c r="E31" s="1" t="s">
        <v>14</v>
      </c>
      <c r="G31" t="s">
        <v>10</v>
      </c>
      <c r="H31">
        <f>SQRT((B5-$C$39)^2+(C5-$C$40)^2+(D5-$C$41)^2+(E5-$C$42)^2+(F5-$C$43)^2+(G5-$C$44)^2+(H5-$C$45)^2+(I5-$C$46)^2)</f>
        <v>0.455601934485513</v>
      </c>
      <c r="I31">
        <f>SQRT((B5-$D$46)^2+(C5-$D$39)^2+(D5-$D$40)^2+(E5-$D$41)^2+(F5-$D$42)^2+(G5-$D$43)^2+(H5-$D$44)^2+(I5-$D$45)^2)</f>
        <v>0.676322194584563</v>
      </c>
      <c r="J31">
        <f>SQRT((B5-$E$45)^2+(C5-$E$46)^2+(D5-$E$39)^2+(E5-$E$40)^2+(F5-$E$41)^2+(G5-$E$42)^2+(H5-$E$43)^2+(I5-$E$44)^2)</f>
        <v>0.667555938440141</v>
      </c>
      <c r="K31" t="s">
        <v>13</v>
      </c>
    </row>
    <row r="32" spans="1:11">
      <c r="A32" s="118" t="s">
        <v>11</v>
      </c>
      <c r="B32" s="119">
        <f>SQRT((B6-$C$11)^2+(C6-$C$12)^2+(D6-$C$13)^2+(E6-$C$14)^2+(F6-$C$15)^2+(G6-$C$16)^2+(H6-$C$17)^2+(I6-$C$18)^2)</f>
        <v>1.08226180714836</v>
      </c>
      <c r="C32" s="119">
        <f>SQRT((B6-$D$11)^2+(C6-$D$12)^2+(D6-$D$13)^2+(E6-$D$14)^2+(F6-$D$15)^2+(G6-$D$16)^2+(H6-$D$17)^2+(I6-$D$18)^2)</f>
        <v>0.638906839761692</v>
      </c>
      <c r="D32" s="119">
        <f>SQRT((B6-$E$11)^2+(C6-$E$12)^2+(D6-$E$13)^2+(E6-$E$14)^2+(F6-$E$15)^2+(G6-$E$16)^2+(H6-$E$17)^2+(I6-$E$18)^2)</f>
        <v>0.344608880582754</v>
      </c>
      <c r="E32" s="1" t="s">
        <v>15</v>
      </c>
      <c r="G32" t="s">
        <v>11</v>
      </c>
      <c r="H32">
        <f>SQRT((B6-$C$39)^2+(C6-$C$40)^2+(D6-$C$41)^2+(E6-$C$42)^2+(F6-$C$43)^2+(G6-$C$44)^2+(H6-$C$45)^2+(I6-$C$46)^2)</f>
        <v>0.724038840237651</v>
      </c>
      <c r="I32">
        <f>SQRT((B6-$D$46)^2+(C6-$D$39)^2+(D6-$D$40)^2+(E6-$D$41)^2+(F6-$D$42)^2+(G6-$D$43)^2+(H6-$D$44)^2+(I6-$D$45)^2)</f>
        <v>0.45910017102977</v>
      </c>
      <c r="J32">
        <f>SQRT((B6-$E$45)^2+(C6-$E$46)^2+(D6-$E$39)^2+(E6-$E$40)^2+(F6-$E$41)^2+(G6-$E$42)^2+(H6-$E$43)^2+(I6-$E$44)^2)</f>
        <v>0.535980111986252</v>
      </c>
      <c r="K32" t="s">
        <v>14</v>
      </c>
    </row>
    <row r="33" spans="1:11">
      <c r="A33" s="118" t="s">
        <v>12</v>
      </c>
      <c r="B33" s="119">
        <f>SQRT((B7-$C$11)^2+(C7-$C$12)^2+(D7-$C$13)^2+(E7-$C$14)^2+(F7-$C$15)^2+(G7-$C$16)^2+(H7-$C$17)^2+(I7-$C$18)^2)</f>
        <v>0.834370494329229</v>
      </c>
      <c r="C33" s="119">
        <f>SQRT((B7-$D$11)^2+(C7-$D$12)^2+(D7-$D$13)^2+(E7-$D$14)^2+(F7-$D$15)^2+(G7-$D$16)^2+(H7-$D$17)^2+(I7-$D$18)^2)</f>
        <v>0.752732320480071</v>
      </c>
      <c r="D33" s="119">
        <f>SQRT((B7-$E$11)^2+(C7-$E$12)^2+(D7-$E$13)^2+(E7-$E$14)^2+(F7-$E$15)^2+(G7-$E$16)^2+(H7-$E$17)^2+(I7-$E$18)^2)</f>
        <v>0.344643516587892</v>
      </c>
      <c r="E33" s="1" t="s">
        <v>15</v>
      </c>
      <c r="G33" t="s">
        <v>12</v>
      </c>
      <c r="H33">
        <f>SQRT((B7-$C$39)^2+(C7-$C$40)^2+(D7-$C$41)^2+(E7-$C$42)^2+(F7-$C$43)^2+(G7-$C$44)^2+(H7-$C$45)^2+(I7-$C$46)^2)</f>
        <v>0.826221443810705</v>
      </c>
      <c r="I33">
        <f>SQRT((B7-$D$46)^2+(C7-$D$39)^2+(D7-$D$40)^2+(E7-$D$41)^2+(F7-$D$42)^2+(G7-$D$43)^2+(H7-$D$44)^2+(I7-$D$45)^2)</f>
        <v>0.676322194584563</v>
      </c>
      <c r="J33">
        <f>SQRT((B7-$E$45)^2+(C7-$E$46)^2+(D7-$E$39)^2+(E7-$E$40)^2+(F7-$E$41)^2+(G7-$E$42)^2+(H7-$E$43)^2+(I7-$E$44)^2)</f>
        <v>0.777166122169899</v>
      </c>
      <c r="K33" t="s">
        <v>14</v>
      </c>
    </row>
    <row r="34" spans="1:1">
      <c r="A34" s="1"/>
    </row>
    <row r="35" spans="1:3">
      <c r="A35" s="4" t="s">
        <v>18</v>
      </c>
      <c r="B35" s="4"/>
      <c r="C35" s="4"/>
    </row>
    <row r="36" s="46" customFormat="1" spans="1:4">
      <c r="A36" s="120" t="s">
        <v>19</v>
      </c>
      <c r="B36" s="120"/>
      <c r="C36" s="120"/>
      <c r="D36" s="120"/>
    </row>
    <row r="37" spans="1:1">
      <c r="A37" s="8"/>
    </row>
    <row r="38" spans="2:10">
      <c r="B38" s="52"/>
      <c r="C38" s="53" t="s">
        <v>13</v>
      </c>
      <c r="D38" s="53" t="s">
        <v>14</v>
      </c>
      <c r="E38" s="53" t="s">
        <v>15</v>
      </c>
      <c r="G38" s="52"/>
      <c r="H38" s="53" t="s">
        <v>13</v>
      </c>
      <c r="I38" s="53" t="s">
        <v>14</v>
      </c>
      <c r="J38" s="53" t="s">
        <v>15</v>
      </c>
    </row>
    <row r="39" spans="2:16">
      <c r="B39" s="111" t="s">
        <v>0</v>
      </c>
      <c r="C39" s="121">
        <f>AVERAGE(B30)</f>
        <v>6.70723436921739e-5</v>
      </c>
      <c r="D39" s="112">
        <f>AVERAGE(B3,B5)</f>
        <v>0.198970004336019</v>
      </c>
      <c r="E39" s="112">
        <f>AVERAGE(B6:B7)</f>
        <v>0.198970004336019</v>
      </c>
      <c r="G39" s="111" t="s">
        <v>0</v>
      </c>
      <c r="H39" s="121">
        <f>AVERAGE(B3,B5)</f>
        <v>0.198970004336019</v>
      </c>
      <c r="I39" s="112"/>
      <c r="J39" s="112"/>
      <c r="K39" s="33"/>
      <c r="L39" s="33"/>
      <c r="M39" s="33"/>
      <c r="N39" s="33"/>
      <c r="O39" s="33"/>
      <c r="P39" s="33"/>
    </row>
    <row r="40" spans="2:16">
      <c r="B40" s="111" t="s">
        <v>1</v>
      </c>
      <c r="C40" s="121">
        <v>0</v>
      </c>
      <c r="D40" s="112">
        <f>AVERAGE(C3,C5)</f>
        <v>0</v>
      </c>
      <c r="E40" s="112">
        <f>AVERAGE(C6:C7)</f>
        <v>0</v>
      </c>
      <c r="G40" s="111" t="s">
        <v>1</v>
      </c>
      <c r="H40" s="121">
        <f>AVERAGE(C3,C5)</f>
        <v>0</v>
      </c>
      <c r="I40" s="112"/>
      <c r="J40" s="112"/>
      <c r="K40" s="36"/>
      <c r="L40" s="36"/>
      <c r="M40" s="36"/>
      <c r="N40" s="36"/>
      <c r="O40" s="36"/>
      <c r="P40" s="33"/>
    </row>
    <row r="41" spans="2:15">
      <c r="B41" s="111" t="s">
        <v>2</v>
      </c>
      <c r="C41" s="121">
        <v>0</v>
      </c>
      <c r="D41" s="112">
        <f>AVERAGE(D3,D5)</f>
        <v>0</v>
      </c>
      <c r="E41" s="112">
        <f>AVERAGE(D6:D7)</f>
        <v>0</v>
      </c>
      <c r="G41" s="111" t="s">
        <v>2</v>
      </c>
      <c r="H41" s="121">
        <f>AVERAGE(D3,D5)</f>
        <v>0</v>
      </c>
      <c r="I41" s="112"/>
      <c r="J41" s="112"/>
      <c r="K41" s="36"/>
      <c r="L41" s="36"/>
      <c r="M41" s="36"/>
      <c r="N41" s="36"/>
      <c r="O41" s="33"/>
    </row>
    <row r="42" spans="2:10">
      <c r="B42" s="111" t="s">
        <v>3</v>
      </c>
      <c r="C42" s="121">
        <v>0</v>
      </c>
      <c r="D42" s="112">
        <f>AVERAGE(E3,E5)</f>
        <v>0</v>
      </c>
      <c r="E42" s="112">
        <f>AVERAGE(E6:E7)</f>
        <v>0.198970004336019</v>
      </c>
      <c r="G42" s="111" t="s">
        <v>3</v>
      </c>
      <c r="H42" s="121">
        <f>AVERAGE(E3,E5)</f>
        <v>0</v>
      </c>
      <c r="I42" s="112"/>
      <c r="J42" s="112"/>
    </row>
    <row r="43" spans="2:10">
      <c r="B43" s="111" t="s">
        <v>4</v>
      </c>
      <c r="C43" s="121">
        <v>0.397940008672038</v>
      </c>
      <c r="D43" s="112">
        <f>AVERAGE(F3,F5)</f>
        <v>0.397940008672038</v>
      </c>
      <c r="E43" s="112">
        <f>AVERAGE(F6:F7)</f>
        <v>0</v>
      </c>
      <c r="G43" s="111" t="s">
        <v>4</v>
      </c>
      <c r="H43" s="121">
        <f>AVERAGE(F3,F5)</f>
        <v>0.397940008672038</v>
      </c>
      <c r="I43" s="112"/>
      <c r="J43" s="112"/>
    </row>
    <row r="44" spans="1:10">
      <c r="A44" s="1"/>
      <c r="B44" s="111" t="s">
        <v>5</v>
      </c>
      <c r="C44" s="121">
        <v>0.397940008672038</v>
      </c>
      <c r="D44" s="112">
        <f>AVERAGE(G3,G5)</f>
        <v>0.198970004336019</v>
      </c>
      <c r="E44" s="112">
        <f>AVERAGE(G6:G7)</f>
        <v>0.198970004336019</v>
      </c>
      <c r="G44" s="111" t="s">
        <v>5</v>
      </c>
      <c r="H44" s="121">
        <f>AVERAGE(G3,G5)</f>
        <v>0.198970004336019</v>
      </c>
      <c r="I44" s="112"/>
      <c r="J44" s="112"/>
    </row>
    <row r="45" spans="1:10">
      <c r="A45" s="1"/>
      <c r="B45" s="111" t="s">
        <v>6</v>
      </c>
      <c r="C45" s="121">
        <v>0</v>
      </c>
      <c r="D45" s="112">
        <f>AVERAGE(H3,H5)</f>
        <v>0</v>
      </c>
      <c r="E45" s="112">
        <f>AVERAGE(H6:H7)</f>
        <v>0.397940008672038</v>
      </c>
      <c r="G45" s="111" t="s">
        <v>6</v>
      </c>
      <c r="H45" s="121">
        <f>AVERAGE(H3,H5)</f>
        <v>0</v>
      </c>
      <c r="I45" s="112"/>
      <c r="J45" s="112"/>
    </row>
    <row r="46" spans="1:10">
      <c r="A46" s="1"/>
      <c r="B46" s="111" t="s">
        <v>7</v>
      </c>
      <c r="C46" s="112">
        <v>0</v>
      </c>
      <c r="D46" s="112">
        <f>AVERAGE(I3,I5)</f>
        <v>0.110924374808178</v>
      </c>
      <c r="E46" s="112">
        <f>AVERAGE(I6:I7)</f>
        <v>0.221848749616356</v>
      </c>
      <c r="G46" s="111" t="s">
        <v>7</v>
      </c>
      <c r="H46" s="112">
        <f>AVERAGE(I3,I5)</f>
        <v>0.110924374808178</v>
      </c>
      <c r="I46" s="112"/>
      <c r="J46" s="112"/>
    </row>
    <row r="47" spans="1:1">
      <c r="A47" s="1"/>
    </row>
    <row r="48" spans="1:1">
      <c r="A48" s="1"/>
    </row>
    <row r="49" s="108" customFormat="1" spans="1:8">
      <c r="A49" s="31" t="s">
        <v>20</v>
      </c>
      <c r="B49" s="31"/>
      <c r="C49" s="31"/>
      <c r="D49" s="31"/>
      <c r="E49" s="31"/>
      <c r="F49" s="31"/>
      <c r="G49" s="31"/>
      <c r="H49" s="31"/>
    </row>
    <row r="50" spans="1:1">
      <c r="A50" s="8"/>
    </row>
    <row r="52" spans="3:5">
      <c r="C52" s="1"/>
      <c r="D52" s="1"/>
      <c r="E52" s="1"/>
    </row>
    <row r="53" spans="3:4">
      <c r="C53" s="122"/>
      <c r="D53" s="122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</sheetData>
  <mergeCells count="2">
    <mergeCell ref="A20:C20"/>
    <mergeCell ref="A35:C3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1"/>
  <sheetViews>
    <sheetView topLeftCell="A210" workbookViewId="0">
      <selection activeCell="E52" sqref="E52"/>
    </sheetView>
  </sheetViews>
  <sheetFormatPr defaultColWidth="9" defaultRowHeight="14.5"/>
  <cols>
    <col min="1" max="1" width="8.54545454545454" customWidth="1"/>
    <col min="2" max="2" width="12" customWidth="1"/>
    <col min="3" max="3" width="12.2727272727273" customWidth="1"/>
    <col min="4" max="7" width="11.7272727272727" customWidth="1"/>
    <col min="15" max="15" width="12.2727272727273" customWidth="1"/>
    <col min="22" max="22" width="11.7272727272727" customWidth="1"/>
    <col min="23" max="23" width="10.5454545454545" customWidth="1"/>
    <col min="25" max="27" width="12.5454545454545" customWidth="1"/>
  </cols>
  <sheetData>
    <row r="1" spans="1:1">
      <c r="A1" t="s">
        <v>21</v>
      </c>
    </row>
    <row r="2" spans="1:4">
      <c r="A2" t="s">
        <v>22</v>
      </c>
      <c r="D2">
        <v>3</v>
      </c>
    </row>
    <row r="3" spans="1:4">
      <c r="A3" t="s">
        <v>23</v>
      </c>
      <c r="D3">
        <v>1</v>
      </c>
    </row>
    <row r="4" spans="1:4">
      <c r="A4" t="s">
        <v>24</v>
      </c>
      <c r="D4">
        <v>0.5</v>
      </c>
    </row>
    <row r="5" spans="1:4">
      <c r="A5" t="s">
        <v>25</v>
      </c>
      <c r="D5">
        <v>0.2</v>
      </c>
    </row>
    <row r="6" spans="1:34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33"/>
    </row>
    <row r="7" spans="1:34">
      <c r="A7" s="33"/>
      <c r="B7" s="34" t="s">
        <v>0</v>
      </c>
      <c r="C7" s="34" t="s">
        <v>1</v>
      </c>
      <c r="D7" s="34" t="s">
        <v>2</v>
      </c>
      <c r="E7" s="34" t="s">
        <v>3</v>
      </c>
      <c r="F7" s="34" t="s">
        <v>4</v>
      </c>
      <c r="G7" s="34" t="s">
        <v>5</v>
      </c>
      <c r="H7" s="34" t="s">
        <v>6</v>
      </c>
      <c r="I7" s="34" t="s">
        <v>7</v>
      </c>
      <c r="J7" s="34"/>
      <c r="K7" s="34"/>
      <c r="L7" s="66"/>
      <c r="M7" s="66"/>
      <c r="N7" s="66"/>
      <c r="O7" s="1"/>
      <c r="P7" s="66"/>
      <c r="Q7" s="66"/>
      <c r="R7" s="66"/>
      <c r="S7" s="1"/>
      <c r="T7" s="1"/>
      <c r="U7" s="66"/>
      <c r="V7" s="66"/>
      <c r="W7" s="66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</row>
    <row r="8" spans="1:34">
      <c r="A8" s="33" t="s">
        <v>8</v>
      </c>
      <c r="B8" s="35">
        <v>0.397940008672038</v>
      </c>
      <c r="C8" s="36">
        <v>0</v>
      </c>
      <c r="D8" s="36">
        <v>0</v>
      </c>
      <c r="E8" s="36">
        <v>0</v>
      </c>
      <c r="F8" s="36">
        <v>0.397940008672038</v>
      </c>
      <c r="G8" s="36">
        <v>0.397940008672038</v>
      </c>
      <c r="H8" s="36">
        <v>0</v>
      </c>
      <c r="I8" s="41">
        <v>0</v>
      </c>
      <c r="J8" s="36"/>
      <c r="K8" s="36"/>
      <c r="L8" s="66"/>
      <c r="M8" s="66"/>
      <c r="N8" s="66"/>
      <c r="O8" s="1"/>
      <c r="P8" s="66"/>
      <c r="Q8" s="66"/>
      <c r="R8" s="66"/>
      <c r="S8" s="1"/>
      <c r="T8" s="1"/>
      <c r="U8" s="66"/>
      <c r="V8" s="66"/>
      <c r="W8" s="66"/>
      <c r="X8" s="36"/>
      <c r="Y8" s="36"/>
      <c r="Z8" s="36"/>
      <c r="AA8" s="36"/>
      <c r="AB8" s="76"/>
      <c r="AC8" s="36"/>
      <c r="AD8" s="36"/>
      <c r="AE8" s="36"/>
      <c r="AF8" s="36"/>
      <c r="AG8" s="36"/>
      <c r="AH8" s="33"/>
    </row>
    <row r="9" spans="1:34">
      <c r="A9" s="33" t="s">
        <v>9</v>
      </c>
      <c r="B9" s="35">
        <v>0</v>
      </c>
      <c r="C9" s="36">
        <v>0.698970004336019</v>
      </c>
      <c r="D9" s="36">
        <v>0</v>
      </c>
      <c r="E9" s="36">
        <v>0.397940008672038</v>
      </c>
      <c r="F9" s="36">
        <v>0</v>
      </c>
      <c r="G9" s="36">
        <v>0</v>
      </c>
      <c r="H9" s="36">
        <v>0</v>
      </c>
      <c r="I9" s="41">
        <v>0</v>
      </c>
      <c r="J9" s="36"/>
      <c r="K9" s="36"/>
      <c r="L9" s="66"/>
      <c r="M9" s="66"/>
      <c r="N9" s="66"/>
      <c r="O9" s="1"/>
      <c r="P9" s="66"/>
      <c r="Q9" s="66"/>
      <c r="R9" s="66"/>
      <c r="S9" s="1"/>
      <c r="T9" s="1"/>
      <c r="U9" s="66"/>
      <c r="V9" s="66"/>
      <c r="W9" s="6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3"/>
    </row>
    <row r="10" spans="1:34">
      <c r="A10" s="33" t="s">
        <v>10</v>
      </c>
      <c r="B10" s="35">
        <v>0</v>
      </c>
      <c r="C10" s="36">
        <v>0</v>
      </c>
      <c r="D10" s="36">
        <v>0</v>
      </c>
      <c r="E10" s="36">
        <v>0</v>
      </c>
      <c r="F10" s="36">
        <v>0.397940008672038</v>
      </c>
      <c r="G10" s="36">
        <v>0</v>
      </c>
      <c r="H10" s="36">
        <v>0</v>
      </c>
      <c r="I10" s="41">
        <v>0.221848749616356</v>
      </c>
      <c r="J10" s="36"/>
      <c r="K10" s="36"/>
      <c r="L10" s="66"/>
      <c r="M10" s="66"/>
      <c r="N10" s="66"/>
      <c r="O10" s="1"/>
      <c r="P10" s="66"/>
      <c r="Q10" s="66"/>
      <c r="R10" s="66"/>
      <c r="S10" s="1"/>
      <c r="T10" s="1"/>
      <c r="U10" s="66"/>
      <c r="V10" s="66"/>
      <c r="W10" s="6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3"/>
    </row>
    <row r="11" spans="1:34">
      <c r="A11" s="33" t="s">
        <v>11</v>
      </c>
      <c r="B11" s="35">
        <v>0.397940008672038</v>
      </c>
      <c r="C11" s="36">
        <v>0</v>
      </c>
      <c r="D11" s="36">
        <v>0</v>
      </c>
      <c r="E11" s="36">
        <v>0</v>
      </c>
      <c r="F11" s="36">
        <v>0</v>
      </c>
      <c r="G11" s="36">
        <v>0.397940008672038</v>
      </c>
      <c r="H11" s="36">
        <v>0.397940008672038</v>
      </c>
      <c r="I11" s="41">
        <v>0.221848749616356</v>
      </c>
      <c r="J11" s="36"/>
      <c r="K11" s="36"/>
      <c r="L11" s="66"/>
      <c r="M11" s="66"/>
      <c r="N11" s="66"/>
      <c r="O11" s="1"/>
      <c r="P11" s="66"/>
      <c r="Q11" s="66"/>
      <c r="R11" s="66"/>
      <c r="S11" s="1"/>
      <c r="T11" s="1"/>
      <c r="U11" s="66"/>
      <c r="V11" s="66"/>
      <c r="W11" s="6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3"/>
    </row>
    <row r="12" spans="1:34">
      <c r="A12" s="33" t="s">
        <v>12</v>
      </c>
      <c r="B12" s="37">
        <v>0</v>
      </c>
      <c r="C12" s="38">
        <v>0</v>
      </c>
      <c r="D12" s="38">
        <v>0</v>
      </c>
      <c r="E12" s="38">
        <v>0.397940008672038</v>
      </c>
      <c r="F12" s="38">
        <v>0</v>
      </c>
      <c r="G12" s="38">
        <v>0</v>
      </c>
      <c r="H12" s="38">
        <v>0.397940008672038</v>
      </c>
      <c r="I12" s="42">
        <v>0.221848749616356</v>
      </c>
      <c r="J12" s="36"/>
      <c r="K12" s="36"/>
      <c r="L12" s="66"/>
      <c r="M12" s="66"/>
      <c r="N12" s="66"/>
      <c r="O12" s="1"/>
      <c r="P12" s="66"/>
      <c r="Q12" s="66"/>
      <c r="R12" s="66"/>
      <c r="S12" s="1"/>
      <c r="T12" s="1"/>
      <c r="U12" s="66"/>
      <c r="V12" s="66"/>
      <c r="W12" s="6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3"/>
    </row>
    <row r="13" spans="1:34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66"/>
      <c r="M13" s="66"/>
      <c r="N13" s="66"/>
      <c r="O13" s="1"/>
      <c r="P13" s="66"/>
      <c r="Q13" s="66"/>
      <c r="R13" s="66"/>
      <c r="S13" s="1"/>
      <c r="T13" s="1"/>
      <c r="U13" s="66"/>
      <c r="V13" s="66"/>
      <c r="W13" s="6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3"/>
    </row>
    <row r="14" s="44" customFormat="1" spans="3:29">
      <c r="C14" s="51" t="s">
        <v>26</v>
      </c>
      <c r="D14" s="51"/>
      <c r="E14" s="51"/>
      <c r="L14" s="67"/>
      <c r="N14" s="51" t="s">
        <v>27</v>
      </c>
      <c r="O14" s="51"/>
      <c r="P14" s="51"/>
      <c r="W14" s="67"/>
      <c r="AA14" s="51" t="s">
        <v>28</v>
      </c>
      <c r="AB14" s="51"/>
      <c r="AC14" s="51"/>
    </row>
    <row r="15" spans="3:29">
      <c r="C15" s="38"/>
      <c r="D15" s="38"/>
      <c r="E15" s="38"/>
      <c r="K15" s="68"/>
      <c r="N15" s="1"/>
      <c r="O15" s="1"/>
      <c r="P15" s="1"/>
      <c r="V15" s="68"/>
      <c r="AA15" s="1"/>
      <c r="AB15" s="1"/>
      <c r="AC15" s="1"/>
    </row>
    <row r="16" spans="2:33">
      <c r="B16" s="10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/>
      <c r="K16" s="10"/>
      <c r="L16" s="69"/>
      <c r="M16" s="10" t="s">
        <v>0</v>
      </c>
      <c r="N16" s="10" t="s">
        <v>1</v>
      </c>
      <c r="O16" s="10" t="s">
        <v>2</v>
      </c>
      <c r="P16" s="10" t="s">
        <v>3</v>
      </c>
      <c r="Q16" s="10" t="s">
        <v>4</v>
      </c>
      <c r="R16" s="10" t="s">
        <v>5</v>
      </c>
      <c r="S16" s="10" t="s">
        <v>6</v>
      </c>
      <c r="T16" s="10" t="s">
        <v>7</v>
      </c>
      <c r="U16" s="10"/>
      <c r="V16" s="10"/>
      <c r="W16" s="69"/>
      <c r="X16" s="22" t="s">
        <v>0</v>
      </c>
      <c r="Y16" s="22" t="s">
        <v>1</v>
      </c>
      <c r="Z16" s="22" t="s">
        <v>2</v>
      </c>
      <c r="AA16" s="22" t="s">
        <v>3</v>
      </c>
      <c r="AB16" s="22" t="s">
        <v>4</v>
      </c>
      <c r="AC16" s="22" t="s">
        <v>5</v>
      </c>
      <c r="AD16" s="22" t="s">
        <v>6</v>
      </c>
      <c r="AE16" s="22" t="s">
        <v>7</v>
      </c>
      <c r="AF16" s="22"/>
      <c r="AG16" s="22"/>
    </row>
    <row r="17" spans="1:33">
      <c r="A17" s="1" t="s">
        <v>13</v>
      </c>
      <c r="B17" s="10">
        <v>0</v>
      </c>
      <c r="C17" s="38">
        <v>0.699</v>
      </c>
      <c r="D17" s="38">
        <v>0</v>
      </c>
      <c r="E17" s="38">
        <v>0.398</v>
      </c>
      <c r="F17" s="7">
        <v>0</v>
      </c>
      <c r="G17" s="7">
        <v>0</v>
      </c>
      <c r="H17" s="7">
        <v>0</v>
      </c>
      <c r="I17" s="7">
        <v>0</v>
      </c>
      <c r="J17" s="7"/>
      <c r="K17" s="7"/>
      <c r="L17" s="70" t="s">
        <v>13</v>
      </c>
      <c r="M17" s="7">
        <v>0.398</v>
      </c>
      <c r="N17" s="7">
        <v>0</v>
      </c>
      <c r="O17" s="7">
        <v>0</v>
      </c>
      <c r="P17" s="7">
        <v>0</v>
      </c>
      <c r="Q17" s="7">
        <v>0.199</v>
      </c>
      <c r="R17" s="7">
        <v>0.398</v>
      </c>
      <c r="S17" s="7">
        <v>0.199</v>
      </c>
      <c r="T17" s="7">
        <v>0.111</v>
      </c>
      <c r="U17" s="7"/>
      <c r="V17" s="7"/>
      <c r="W17" s="70" t="s">
        <v>13</v>
      </c>
      <c r="X17" s="24">
        <v>0</v>
      </c>
      <c r="Y17" s="24">
        <v>0</v>
      </c>
      <c r="Z17" s="24">
        <v>0</v>
      </c>
      <c r="AA17" s="24">
        <v>0</v>
      </c>
      <c r="AB17" s="7">
        <v>0.398</v>
      </c>
      <c r="AC17" s="7">
        <v>0</v>
      </c>
      <c r="AD17" s="7">
        <v>0</v>
      </c>
      <c r="AE17" s="7">
        <v>0.222</v>
      </c>
      <c r="AF17" s="7"/>
      <c r="AG17" s="7"/>
    </row>
    <row r="18" spans="1:33">
      <c r="A18" s="1" t="s">
        <v>14</v>
      </c>
      <c r="B18" s="7">
        <v>0.199</v>
      </c>
      <c r="C18" s="38">
        <v>0</v>
      </c>
      <c r="D18" s="38">
        <v>0</v>
      </c>
      <c r="E18" s="38">
        <v>0</v>
      </c>
      <c r="F18" s="38">
        <v>0.398</v>
      </c>
      <c r="G18" s="38">
        <v>0.199</v>
      </c>
      <c r="H18" s="38">
        <v>0</v>
      </c>
      <c r="I18" s="24">
        <v>0.111</v>
      </c>
      <c r="J18" s="24"/>
      <c r="K18" s="24"/>
      <c r="L18" s="70" t="s">
        <v>14</v>
      </c>
      <c r="M18" s="24">
        <v>0</v>
      </c>
      <c r="N18" s="7">
        <v>0.699</v>
      </c>
      <c r="O18" s="7">
        <v>0</v>
      </c>
      <c r="P18" s="7">
        <v>0.398</v>
      </c>
      <c r="Q18" s="24">
        <v>0</v>
      </c>
      <c r="R18" s="24">
        <v>0</v>
      </c>
      <c r="S18" s="24">
        <v>0</v>
      </c>
      <c r="T18" s="24">
        <v>0</v>
      </c>
      <c r="U18" s="24"/>
      <c r="V18" s="24"/>
      <c r="W18" s="70" t="s">
        <v>14</v>
      </c>
      <c r="X18" s="24">
        <v>0.398</v>
      </c>
      <c r="Y18" s="24">
        <v>0</v>
      </c>
      <c r="Z18" s="24">
        <v>0</v>
      </c>
      <c r="AA18" s="24">
        <v>0</v>
      </c>
      <c r="AB18" s="24">
        <v>0</v>
      </c>
      <c r="AC18" s="7">
        <v>0.398</v>
      </c>
      <c r="AD18" s="7">
        <v>0.398</v>
      </c>
      <c r="AE18" s="7">
        <v>0.222</v>
      </c>
      <c r="AF18" s="7"/>
      <c r="AG18" s="7"/>
    </row>
    <row r="19" spans="1:33">
      <c r="A19" s="1" t="s">
        <v>15</v>
      </c>
      <c r="B19" s="7">
        <v>0.199</v>
      </c>
      <c r="C19" s="38">
        <v>0</v>
      </c>
      <c r="D19" s="38">
        <v>0</v>
      </c>
      <c r="E19" s="38">
        <v>0.199</v>
      </c>
      <c r="F19" s="24">
        <v>0</v>
      </c>
      <c r="G19" s="24">
        <v>0.199</v>
      </c>
      <c r="H19" s="24">
        <v>0.398</v>
      </c>
      <c r="I19" s="24">
        <v>0.222</v>
      </c>
      <c r="J19" s="24"/>
      <c r="K19" s="38"/>
      <c r="L19" s="70" t="s">
        <v>15</v>
      </c>
      <c r="M19" s="24">
        <v>0</v>
      </c>
      <c r="N19" s="24">
        <v>0</v>
      </c>
      <c r="O19" s="24">
        <v>0</v>
      </c>
      <c r="P19" s="24">
        <v>0</v>
      </c>
      <c r="Q19" s="7">
        <v>0.398</v>
      </c>
      <c r="R19" s="7">
        <v>0</v>
      </c>
      <c r="S19" s="7">
        <v>0</v>
      </c>
      <c r="T19" s="7">
        <v>0.222</v>
      </c>
      <c r="U19" s="7"/>
      <c r="V19" s="38"/>
      <c r="W19" s="70" t="s">
        <v>15</v>
      </c>
      <c r="X19" s="24">
        <v>0</v>
      </c>
      <c r="Y19" s="24">
        <v>0</v>
      </c>
      <c r="Z19" s="24">
        <v>0</v>
      </c>
      <c r="AA19" s="24">
        <v>0.398</v>
      </c>
      <c r="AB19" s="24">
        <v>0</v>
      </c>
      <c r="AC19" s="24">
        <v>0</v>
      </c>
      <c r="AD19" s="24">
        <v>0.398</v>
      </c>
      <c r="AE19" s="24">
        <v>0.222</v>
      </c>
      <c r="AF19" s="24"/>
      <c r="AG19" s="24"/>
    </row>
    <row r="20" spans="11:22">
      <c r="K20" s="68"/>
      <c r="V20" s="68"/>
    </row>
    <row r="21" s="45" customFormat="1" spans="1:1">
      <c r="A21" s="45" t="s">
        <v>29</v>
      </c>
    </row>
    <row r="22" spans="11:22">
      <c r="K22" s="68"/>
      <c r="V22" s="68"/>
    </row>
    <row r="23" spans="11:22">
      <c r="K23" s="68"/>
      <c r="V23" s="68"/>
    </row>
    <row r="24" spans="11:22">
      <c r="K24" s="68"/>
      <c r="V24" s="68"/>
    </row>
    <row r="25" spans="11:22">
      <c r="K25" s="68"/>
      <c r="V25" s="68"/>
    </row>
    <row r="26" spans="11:22">
      <c r="K26" s="68"/>
      <c r="V26" s="68"/>
    </row>
    <row r="27" spans="11:22">
      <c r="K27" s="68"/>
      <c r="V27" s="68"/>
    </row>
    <row r="28" spans="1:28">
      <c r="A28" s="52"/>
      <c r="B28" s="53" t="s">
        <v>13</v>
      </c>
      <c r="C28" s="53" t="s">
        <v>14</v>
      </c>
      <c r="D28" s="53" t="s">
        <v>15</v>
      </c>
      <c r="E28" s="52"/>
      <c r="I28" s="5"/>
      <c r="K28" s="68"/>
      <c r="M28" s="53"/>
      <c r="N28" s="53" t="s">
        <v>13</v>
      </c>
      <c r="O28" s="53" t="s">
        <v>14</v>
      </c>
      <c r="P28" s="53" t="s">
        <v>15</v>
      </c>
      <c r="Q28" s="52"/>
      <c r="V28" s="68"/>
      <c r="X28" s="52"/>
      <c r="Y28" s="52" t="s">
        <v>13</v>
      </c>
      <c r="Z28" s="52" t="s">
        <v>14</v>
      </c>
      <c r="AA28" s="52" t="s">
        <v>15</v>
      </c>
      <c r="AB28" s="52"/>
    </row>
    <row r="29" spans="1:28">
      <c r="A29" s="53" t="s">
        <v>8</v>
      </c>
      <c r="B29" s="54">
        <f>SQRT((B8-$B$17)^2+(C8-$C$17)^2+(D8-$D$17)^2+(E8-$E$17)^2+(F8-$F$17)^2+(G8-$G$17)^2+(H8-$H$17)^2+(I8-$I$17)^2)</f>
        <v>1.05927982681901</v>
      </c>
      <c r="C29" s="54">
        <f>SQRT((B8-$B$18)^2+(C8-$C$18)^2+(D8-$D$18)^2+(E8-$E$18)^2+(F8-$F$18)^2+(G8-$G$18)^2+(H8-$H$18)^2+(I8-$I$18)^2)</f>
        <v>0.3024487687193</v>
      </c>
      <c r="D29" s="54">
        <f>SQRT((B8-$B$19)^2+(C8-$C$19)^2+(D8-$D$19)^2+(E8-$E$19)^2+(F8-$F$19)^2+(G8-$G$19)^2+(H8-$H$19)^2+(I8-$I$19)^2)</f>
        <v>0.696275451673231</v>
      </c>
      <c r="E29" s="53" t="s">
        <v>30</v>
      </c>
      <c r="G29" s="40"/>
      <c r="H29" s="40"/>
      <c r="K29" s="68"/>
      <c r="M29" s="53" t="s">
        <v>8</v>
      </c>
      <c r="N29" s="54">
        <f>SQRT((B8-$M$17)^2+(C8-$N$17)^2+(D8-$O$17)^2+(E8-$P$17)^2+(F8-$Q$17)^2+(G8-$R$17)^2+(H8-$S$17)^2+(I8-$T$17)^2+(J8-$U$17)^2+(K8-$V$17)^2)</f>
        <v>0.302488238198362</v>
      </c>
      <c r="O29" s="54">
        <f>SQRT((B8-$M$18)^2+(C8-$N$18)^2+(D8-$O$18)^2+(E8-$P$18)^2+(F8-$Q$18)^2+(G8-$R$18)^2+(H8-$S$18)^2+(I8-$T$18)^2+(J8-$U$18)^2+(K8-$V$18)^2)</f>
        <v>1.05927982681901</v>
      </c>
      <c r="P29" s="54">
        <f>SQRT((B8-$M$19)^2+(C8-$N$19)^2+(D8-$O$19)^2+(E8-$P$19)^2+(F8-$Q$19)^2+(G8-$R$19)^2+(H8-$S$19)^2+(I8-$T$19)^2+(J8-$U$19)^2+(K8-$V$19)^2)</f>
        <v>0.604976449626564</v>
      </c>
      <c r="Q29" s="53" t="s">
        <v>13</v>
      </c>
      <c r="V29" s="68"/>
      <c r="X29" s="53" t="s">
        <v>8</v>
      </c>
      <c r="Y29" s="77">
        <f>SQRT((B8-$X$17)^2+(C8-$Y$17)^2+(D8-$Z$17)^2+(E8-$AA$17)^2+(F8-$AB$17)^2+(G8-$AC$17)^2+(H8-$AD$17)^2+(I8-$AE$17)^2)</f>
        <v>0.604976449626564</v>
      </c>
      <c r="Z29" s="77">
        <f>SQRT((B8-$X$18)^2+(C8-$Y$18)^2+(D8-$Z$18)^2+(E8-$AA$18)^2+(F8-$AB$18)^2+(G8-$AC$18)^2+(H8-$AD$18)^2+(I8-$AE$18)^2)</f>
        <v>0.605015915245062</v>
      </c>
      <c r="AA29" s="77">
        <f>SQRT((B8-$X$19)^2+(C8-$Y$19)^2+(D8-$Z$19)^2+(E8-$AA$19)^2+(F8-$AB$19)^2+(G8-$AC$19)^2+(H8-$AD$19)^2+(I8-$AE$19)^2)</f>
        <v>0.917148162242996</v>
      </c>
      <c r="AB29" s="53" t="s">
        <v>13</v>
      </c>
    </row>
    <row r="30" spans="1:28">
      <c r="A30" s="53" t="s">
        <v>9</v>
      </c>
      <c r="B30" s="54">
        <f>SQRT((B9-$B$17)^2+(C9-$C$17)^2+(D9-$D$17)^2+(E9-$E$17)^2+(F9-$F$17)^2+(G9-$G$17)^2+(H9-$H$17)^2+(I9-$I$17)^2)</f>
        <v>6.70723436921739e-5</v>
      </c>
      <c r="C30" s="54">
        <f>SQRT((B9-$B$18)^2+(C9-$C$18)^2+(D9-$D$18)^2+(E9-$E$18)^2+(F9-$F$18)^2+(G9-$G$18)^2+(H9-$H$18)^2+(I9-$I$18)^2)</f>
        <v>0.94701759089438</v>
      </c>
      <c r="D30" s="54">
        <f>SQRT((B9-$B$19)^2+(C9-$C$19)^2+(D9-$D$19)^2+(E9-$E$19)^2+(F9-$F$19)^2+(G9-$G$19)^2+(H9-$H$19)^2+(I9-$I$19)^2)</f>
        <v>0.902788011668257</v>
      </c>
      <c r="E30" s="53" t="s">
        <v>31</v>
      </c>
      <c r="K30" s="68"/>
      <c r="M30" s="53" t="s">
        <v>9</v>
      </c>
      <c r="N30" s="54">
        <f>SQRT((B9-$M$17)^2+(C9-$N$17)^2+(D9-$O$17)^2+(E9-$P$17)^2+(F9-$Q$17)^2+(G9-$R$17)^2+(H9-$S$17)^2+(I9-$T$17)^2+(J9-$U$17)^2+(K9-$V$17)^2)</f>
        <v>1.02725182767586</v>
      </c>
      <c r="O30" s="54">
        <f>SQRT((B9-$M$18)^2+(C9-$N$18)^2+(D9-$O$18)^2+(E9-$P$18)^2+(F9-$Q$18)^2+(G9-$R$18)^2+(H9-$S$18)^2+(I9-$T$18)^2+(J9-$U$18)^2+(K9-$V$18)^2)</f>
        <v>6.70723436921739e-5</v>
      </c>
      <c r="P30" s="54">
        <f>SQRT((B9-$M$19)^2+(C9-$N$19)^2+(D9-$O$19)^2+(E9-$P$19)^2+(F9-$Q$19)^2+(G9-$R$19)^2+(H9-$S$19)^2+(I9-$T$19)^2+(J9-$U$19)^2+(K9-$V$19)^2)</f>
        <v>0.924447574210347</v>
      </c>
      <c r="Q30" s="53" t="s">
        <v>14</v>
      </c>
      <c r="V30" s="68"/>
      <c r="X30" s="53" t="s">
        <v>9</v>
      </c>
      <c r="Y30" s="77">
        <f>SQRT((B9-$X$17)^2+(C9-$Y$17)^2+(D9-$Z$17)^2+(E9-$AA$17)^2+(F9-$AB$17)^2+(G9-$AC$17)^2+(H9-$AD$17)^2+(I9-$AE$17)^2)</f>
        <v>0.924447574210347</v>
      </c>
      <c r="Z30" s="77">
        <f>SQRT((B9-$X$18)^2+(C9-$Y$18)^2+(D9-$Z$18)^2+(E9-$AA$18)^2+(F9-$AB$18)^2+(G9-$AC$18)^2+(H9-$AD$18)^2+(I9-$AE$18)^2)</f>
        <v>1.08231756775144</v>
      </c>
      <c r="AA30" s="77">
        <f>SQRT((B9-$X$19)^2+(C9-$Y$19)^2+(D9-$Z$19)^2+(E9-$AA$19)^2+(F9-$AB$19)^2+(G9-$AC$19)^2+(H9-$AD$19)^2+(I9-$AE$19)^2)</f>
        <v>0.834414208028874</v>
      </c>
      <c r="AB30" s="53" t="s">
        <v>15</v>
      </c>
    </row>
    <row r="31" spans="1:28">
      <c r="A31" s="53" t="s">
        <v>10</v>
      </c>
      <c r="B31" s="54">
        <f>SQRT((B10-$B$17)^2+(C10-$C$17)^2+(D10-$D$17)^2+(E10-$E$17)^2+(F10-$F$17)^2+(G10-$G$17)^2+(H10-$H$17)^2+(I10-$I$17)^2)</f>
        <v>0.924433944751188</v>
      </c>
      <c r="C31" s="54">
        <f>SQRT((B10-$B$18)^2+(C10-$C$18)^2+(D10-$D$18)^2+(E10-$E$18)^2+(F10-$F$18)^2+(G10-$G$18)^2+(H10-$H$18)^2+(I10-$I$18)^2)</f>
        <v>0.302472228296201</v>
      </c>
      <c r="D31" s="54">
        <f>SQRT((B10-$B$19)^2+(C10-$C$19)^2+(D10-$D$19)^2+(E10-$E$19)^2+(F10-$F$19)^2+(G10-$G$19)^2+(H10-$H$19)^2+(I10-$I$19)^2)</f>
        <v>0.659972176215467</v>
      </c>
      <c r="E31" s="53" t="s">
        <v>14</v>
      </c>
      <c r="K31" s="68"/>
      <c r="M31" s="53" t="s">
        <v>10</v>
      </c>
      <c r="N31" s="54">
        <f>SQRT((B10-$M$17)^2+(C10-$N$17)^2+(D10-$O$17)^2+(E10-$P$17)^2+(F10-$Q$17)^2+(G10-$R$17)^2+(H10-$S$17)^2+(I10-$T$17)^2+(J10-$U$17)^2+(K10-$V$17)^2)</f>
        <v>0.638962888078752</v>
      </c>
      <c r="O31" s="54">
        <f>SQRT((B10-$M$18)^2+(C10-$N$18)^2+(D10-$O$18)^2+(E10-$P$18)^2+(F10-$Q$18)^2+(G10-$R$18)^2+(H10-$S$18)^2+(I10-$T$18)^2+(J10-$U$18)^2+(K10-$V$18)^2)</f>
        <v>0.924433944751188</v>
      </c>
      <c r="P31" s="54">
        <f>SQRT((B10-$M$19)^2+(C10-$N$19)^2+(D10-$O$19)^2+(E10-$P$19)^2+(F10-$Q$19)^2+(G10-$R$19)^2+(H10-$S$19)^2+(I10-$T$19)^2+(J10-$U$19)^2+(K10-$V$19)^2)</f>
        <v>0.000162713361415198</v>
      </c>
      <c r="Q31" s="53" t="s">
        <v>15</v>
      </c>
      <c r="V31" s="68"/>
      <c r="X31" s="53" t="s">
        <v>10</v>
      </c>
      <c r="Y31" s="77">
        <f>SQRT((B10-$X$17)^2+(C10-$Y$17)^2+(D10-$Z$17)^2+(E10-$AA$17)^2+(F10-$AB$17)^2+(G10-$AC$17)^2+(H10-$AD$17)^2+(I10-$AE$17)^2)</f>
        <v>0.000162713361415198</v>
      </c>
      <c r="Z31" s="77">
        <f>SQRT((B10-$X$18)^2+(C10-$Y$18)^2+(D10-$Z$18)^2+(E10-$AA$18)^2+(F10-$AB$18)^2+(G10-$AC$18)^2+(H10-$AD$18)^2+(I10-$AE$18)^2)</f>
        <v>0.795970020401887</v>
      </c>
      <c r="AA31" s="77">
        <f>SQRT((B10-$X$19)^2+(C10-$Y$19)^2+(D10-$Z$19)^2+(E10-$AA$19)^2+(F10-$AB$19)^2+(G10-$AC$19)^2+(H10-$AD$19)^2+(I10-$AE$19)^2)</f>
        <v>0.689321603737022</v>
      </c>
      <c r="AB31" s="53" t="s">
        <v>13</v>
      </c>
    </row>
    <row r="32" spans="1:28">
      <c r="A32" s="53" t="s">
        <v>11</v>
      </c>
      <c r="B32" s="54">
        <f>SQRT((B11-$B$17)^2+(C11-$C$17)^2+(D11-$D$17)^2+(E11-$E$17)^2+(F11-$F$17)^2+(G11-$G$17)^2+(H11-$H$17)^2+(I11-$I$17)^2)</f>
        <v>1.08226180714836</v>
      </c>
      <c r="C32" s="54">
        <f>SQRT((B11-$B$18)^2+(C11-$C$18)^2+(D11-$D$18)^2+(E11-$E$18)^2+(F11-$F$18)^2+(G11-$G$18)^2+(H11-$H$18)^2+(I11-$I$18)^2)</f>
        <v>0.638906839761692</v>
      </c>
      <c r="D32" s="54">
        <f>SQRT((B11-$B$19)^2+(C11-$C$19)^2+(D11-$D$19)^2+(E11-$E$19)^2+(F11-$F$19)^2+(G11-$G$19)^2+(H11-$H$19)^2+(I11-$I$19)^2)</f>
        <v>0.344608880582754</v>
      </c>
      <c r="E32" s="53" t="s">
        <v>32</v>
      </c>
      <c r="K32" s="68"/>
      <c r="M32" s="53" t="s">
        <v>11</v>
      </c>
      <c r="N32" s="54">
        <f>SQRT((B11-$M$17)^2+(C11-$N$17)^2+(D11-$O$17)^2+(E11-$P$17)^2+(F11-$Q$17)^2+(G11-$R$17)^2+(H11-$S$17)^2+(I11-$T$17)^2+(J11-$U$17)^2+(K11-$V$17)^2)</f>
        <v>0.302432768627771</v>
      </c>
      <c r="O32" s="54">
        <f>SQRT((B11-$M$18)^2+(C11-$N$18)^2+(D11-$O$18)^2+(E11-$P$18)^2+(F11-$Q$18)^2+(G11-$R$18)^2+(H11-$S$18)^2+(I11-$T$18)^2+(J11-$U$18)^2+(K11-$V$18)^2)</f>
        <v>1.08226180714836</v>
      </c>
      <c r="P32" s="54">
        <f>SQRT((B11-$M$19)^2+(C11-$N$19)^2+(D11-$O$19)^2+(E11-$P$19)^2+(F11-$Q$19)^2+(G11-$R$19)^2+(H11-$S$19)^2+(I11-$T$19)^2+(J11-$U$19)^2+(K11-$V$19)^2)</f>
        <v>0.795910029075135</v>
      </c>
      <c r="Q32" s="53" t="s">
        <v>13</v>
      </c>
      <c r="V32" s="68"/>
      <c r="X32" s="53" t="s">
        <v>11</v>
      </c>
      <c r="Y32" s="77">
        <f>SQRT((B11-$X$17)^2+(C11-$Y$17)^2+(D11-$Z$17)^2+(E11-$AA$17)^2+(F11-$AB$17)^2+(G11-$AC$17)^2+(H11-$AD$17)^2+(I11-$AE$17)^2)</f>
        <v>0.795910029075135</v>
      </c>
      <c r="Z32" s="77">
        <f>SQRT((B11-$X$18)^2+(C11-$Y$18)^2+(D11-$Z$18)^2+(E11-$AA$18)^2+(F11-$AB$18)^2+(G11-$AC$18)^2+(H11-$AD$18)^2+(I11-$AE$18)^2)</f>
        <v>0.000183503560849433</v>
      </c>
      <c r="AA32" s="77">
        <f>SQRT((B11-$X$19)^2+(C11-$Y$19)^2+(D11-$Z$19)^2+(E11-$AA$19)^2+(F11-$AB$19)^2+(G11-$AC$19)^2+(H11-$AD$19)^2+(I11-$AE$19)^2)</f>
        <v>0.689286970339234</v>
      </c>
      <c r="AB32" s="53" t="s">
        <v>14</v>
      </c>
    </row>
    <row r="33" spans="1:28">
      <c r="A33" s="53" t="s">
        <v>12</v>
      </c>
      <c r="B33" s="54">
        <f>SQRT((B12-$B$17)^2+(C12-$C$17)^2+(D12-$D$17)^2+(E12-$E$17)^2+(F12-$F$17)^2+(G12-$G$17)^2+(H12-$H$17)^2+(I12-$I$17)^2)</f>
        <v>0.834370494329229</v>
      </c>
      <c r="C33" s="54">
        <f>SQRT((B12-$B$18)^2+(C12-$C$18)^2+(D12-$D$18)^2+(E12-$E$18)^2+(F12-$F$18)^2+(G12-$G$18)^2+(H12-$H$18)^2+(I12-$I$18)^2)</f>
        <v>0.752732320480071</v>
      </c>
      <c r="D33" s="54">
        <f>SQRT((B12-$B$19)^2+(C12-$C$19)^2+(D12-$D$19)^2+(E12-$E$19)^2+(F12-$F$19)^2+(G12-$G$19)^2+(H12-$H$19)^2+(I12-$I$19)^2)</f>
        <v>0.344643516587892</v>
      </c>
      <c r="E33" s="53" t="s">
        <v>32</v>
      </c>
      <c r="K33" s="68"/>
      <c r="M33" s="53" t="s">
        <v>12</v>
      </c>
      <c r="N33" s="54">
        <f>SQRT((B12-$M$17)^2+(C12-$N$17)^2+(D12-$O$17)^2+(E12-$P$17)^2+(F12-$Q$17)^2+(G12-$R$17)^2+(H12-$S$17)^2+(I12-$T$17)^2+(J12-$U$17)^2+(K12-$V$17)^2)</f>
        <v>0.752748180232833</v>
      </c>
      <c r="O33" s="54">
        <f>SQRT((B12-$M$18)^2+(C12-$N$18)^2+(D12-$O$18)^2+(E12-$P$18)^2+(F12-$Q$18)^2+(G12-$R$18)^2+(H12-$S$18)^2+(I12-$T$18)^2+(J12-$U$18)^2+(K12-$V$18)^2)</f>
        <v>0.834370494329229</v>
      </c>
      <c r="P33" s="54">
        <f>SQRT((B12-$M$19)^2+(C12-$N$19)^2+(D12-$O$19)^2+(E12-$P$19)^2+(F12-$Q$19)^2+(G12-$R$19)^2+(H12-$S$19)^2+(I12-$T$19)^2+(J12-$U$19)^2+(K12-$V$19)^2)</f>
        <v>0.689286967728595</v>
      </c>
      <c r="Q33" s="53" t="s">
        <v>15</v>
      </c>
      <c r="V33" s="68"/>
      <c r="X33" s="53" t="s">
        <v>12</v>
      </c>
      <c r="Y33" s="77">
        <f>SQRT((B12-$X$17)^2+(C12-$Y$17)^2+(D12-$Z$17)^2+(E12-$AA$17)^2+(F12-$AB$17)^2+(G12-$AC$17)^2+(H12-$AD$17)^2+(I12-$AE$17)^2)</f>
        <v>0.689286967728595</v>
      </c>
      <c r="Z33" s="77">
        <f>SQRT((B12-$X$18)^2+(C12-$Y$18)^2+(D12-$Z$18)^2+(E12-$AA$18)^2+(F12-$AB$18)^2+(G12-$AC$18)^2+(H12-$AD$18)^2+(I12-$AE$18)^2)</f>
        <v>0.68932160634753</v>
      </c>
      <c r="AA33" s="77">
        <f>SQRT((B12-$X$19)^2+(C12-$Y$19)^2+(D12-$Z$19)^2+(E12-$AA$19)^2+(F12-$AB$19)^2+(G12-$AC$19)^2+(H12-$AD$19)^2+(I12-$AE$19)^2)</f>
        <v>0.000173420291239887</v>
      </c>
      <c r="AB33" s="53" t="s">
        <v>15</v>
      </c>
    </row>
    <row r="34" spans="1:28">
      <c r="A34" s="34"/>
      <c r="B34" s="38"/>
      <c r="C34" s="38"/>
      <c r="D34" s="38"/>
      <c r="E34" s="34"/>
      <c r="K34" s="68"/>
      <c r="M34" s="34"/>
      <c r="N34" s="33"/>
      <c r="O34" s="33"/>
      <c r="P34" s="33"/>
      <c r="Q34" s="34"/>
      <c r="V34" s="68"/>
      <c r="X34" s="34"/>
      <c r="Y34" s="33"/>
      <c r="Z34" s="33"/>
      <c r="AA34" s="33"/>
      <c r="AB34" s="34"/>
    </row>
    <row r="35" s="46" customFormat="1" spans="1:28">
      <c r="A35" s="55" t="s">
        <v>33</v>
      </c>
      <c r="B35" s="55"/>
      <c r="C35" s="55"/>
      <c r="D35" s="56"/>
      <c r="E35" s="57"/>
      <c r="K35" s="71"/>
      <c r="M35" s="57"/>
      <c r="N35" s="72"/>
      <c r="O35" s="72"/>
      <c r="P35" s="72"/>
      <c r="Q35" s="57"/>
      <c r="V35" s="71"/>
      <c r="X35" s="57"/>
      <c r="Y35" s="72"/>
      <c r="Z35" s="72"/>
      <c r="AA35" s="72"/>
      <c r="AB35" s="57"/>
    </row>
    <row r="36" spans="1:28">
      <c r="A36" s="1"/>
      <c r="B36" s="7"/>
      <c r="C36" s="7"/>
      <c r="D36" s="7"/>
      <c r="E36" s="1"/>
      <c r="K36" s="68"/>
      <c r="M36" s="1"/>
      <c r="Q36" s="1"/>
      <c r="V36" s="68"/>
      <c r="X36" s="1"/>
      <c r="AB36" s="1"/>
    </row>
    <row r="37" spans="2:33">
      <c r="B37" s="10" t="s">
        <v>0</v>
      </c>
      <c r="C37" s="10" t="s">
        <v>1</v>
      </c>
      <c r="D37" s="10" t="s">
        <v>2</v>
      </c>
      <c r="E37" s="10" t="s">
        <v>3</v>
      </c>
      <c r="F37" s="10" t="s">
        <v>4</v>
      </c>
      <c r="G37" s="10" t="s">
        <v>5</v>
      </c>
      <c r="H37" s="10" t="s">
        <v>6</v>
      </c>
      <c r="I37" s="10" t="s">
        <v>7</v>
      </c>
      <c r="J37" s="10"/>
      <c r="K37" s="73"/>
      <c r="L37" s="69"/>
      <c r="M37" s="10" t="s">
        <v>0</v>
      </c>
      <c r="N37" s="10" t="s">
        <v>1</v>
      </c>
      <c r="O37" s="10" t="s">
        <v>2</v>
      </c>
      <c r="P37" s="10" t="s">
        <v>3</v>
      </c>
      <c r="Q37" s="10" t="s">
        <v>4</v>
      </c>
      <c r="R37" s="10" t="s">
        <v>5</v>
      </c>
      <c r="S37" s="10" t="s">
        <v>6</v>
      </c>
      <c r="T37" s="10" t="s">
        <v>7</v>
      </c>
      <c r="U37" s="10"/>
      <c r="V37" s="10"/>
      <c r="W37" s="69"/>
      <c r="X37" s="22" t="s">
        <v>0</v>
      </c>
      <c r="Y37" s="22" t="s">
        <v>1</v>
      </c>
      <c r="Z37" s="22" t="s">
        <v>2</v>
      </c>
      <c r="AA37" s="22" t="s">
        <v>3</v>
      </c>
      <c r="AB37" s="22" t="s">
        <v>4</v>
      </c>
      <c r="AC37" s="22" t="s">
        <v>5</v>
      </c>
      <c r="AD37" s="22" t="s">
        <v>6</v>
      </c>
      <c r="AE37" s="22" t="s">
        <v>7</v>
      </c>
      <c r="AF37" s="22"/>
      <c r="AG37" s="22"/>
    </row>
    <row r="38" spans="1:33">
      <c r="A38" s="1" t="s">
        <v>13</v>
      </c>
      <c r="B38" s="35">
        <f>AVERAGE(B9)</f>
        <v>0</v>
      </c>
      <c r="C38" s="36">
        <f>AVERAGE(C9)</f>
        <v>0.698970004336019</v>
      </c>
      <c r="D38" s="36">
        <f t="shared" ref="D38:I38" si="0">AVERAGE(D9)</f>
        <v>0</v>
      </c>
      <c r="E38" s="36">
        <f t="shared" si="0"/>
        <v>0.397940008672038</v>
      </c>
      <c r="F38" s="36">
        <f t="shared" si="0"/>
        <v>0</v>
      </c>
      <c r="G38" s="36">
        <f t="shared" si="0"/>
        <v>0</v>
      </c>
      <c r="H38" s="36">
        <f t="shared" si="0"/>
        <v>0</v>
      </c>
      <c r="I38" s="41">
        <f t="shared" si="0"/>
        <v>0</v>
      </c>
      <c r="J38" s="38">
        <f>AVERAGE(B38:I38)</f>
        <v>0.137113751626007</v>
      </c>
      <c r="K38" s="38"/>
      <c r="L38" s="70" t="s">
        <v>13</v>
      </c>
      <c r="M38" s="37">
        <f>AVERAGE(B8,B11)</f>
        <v>0.397940008672038</v>
      </c>
      <c r="N38" s="38">
        <f t="shared" ref="N38:T38" si="1">AVERAGE(C8,C11)</f>
        <v>0</v>
      </c>
      <c r="O38" s="38">
        <f t="shared" si="1"/>
        <v>0</v>
      </c>
      <c r="P38" s="38">
        <f t="shared" si="1"/>
        <v>0</v>
      </c>
      <c r="Q38" s="38">
        <f t="shared" si="1"/>
        <v>0.198970004336019</v>
      </c>
      <c r="R38" s="38">
        <f t="shared" si="1"/>
        <v>0.397940008672038</v>
      </c>
      <c r="S38" s="38">
        <f t="shared" si="1"/>
        <v>0.198970004336019</v>
      </c>
      <c r="T38" s="42">
        <f t="shared" si="1"/>
        <v>0.110924374808178</v>
      </c>
      <c r="U38" s="7"/>
      <c r="V38" s="7"/>
      <c r="W38" s="70" t="s">
        <v>13</v>
      </c>
      <c r="X38" s="28">
        <f>AVERAGE(B8,B10)</f>
        <v>0.198970004336019</v>
      </c>
      <c r="Y38" s="24">
        <f t="shared" ref="Y38:AE38" si="2">AVERAGE(C8,C10)</f>
        <v>0</v>
      </c>
      <c r="Z38" s="24">
        <f t="shared" si="2"/>
        <v>0</v>
      </c>
      <c r="AA38" s="24">
        <f t="shared" si="2"/>
        <v>0</v>
      </c>
      <c r="AB38" s="24">
        <f t="shared" si="2"/>
        <v>0.397940008672038</v>
      </c>
      <c r="AC38" s="24">
        <f t="shared" si="2"/>
        <v>0.198970004336019</v>
      </c>
      <c r="AD38" s="24">
        <f t="shared" si="2"/>
        <v>0</v>
      </c>
      <c r="AE38" s="43">
        <f t="shared" si="2"/>
        <v>0.110924374808178</v>
      </c>
      <c r="AF38" s="24"/>
      <c r="AG38" s="24"/>
    </row>
    <row r="39" spans="1:33">
      <c r="A39" s="1" t="s">
        <v>14</v>
      </c>
      <c r="B39" s="37">
        <f t="shared" ref="B39:I39" si="3">AVERAGE(B8,B10)</f>
        <v>0.198970004336019</v>
      </c>
      <c r="C39" s="38">
        <f t="shared" si="3"/>
        <v>0</v>
      </c>
      <c r="D39" s="38">
        <f t="shared" si="3"/>
        <v>0</v>
      </c>
      <c r="E39" s="38">
        <f t="shared" si="3"/>
        <v>0</v>
      </c>
      <c r="F39" s="38">
        <f t="shared" si="3"/>
        <v>0.397940008672038</v>
      </c>
      <c r="G39" s="38">
        <f t="shared" si="3"/>
        <v>0.198970004336019</v>
      </c>
      <c r="H39" s="38">
        <f t="shared" si="3"/>
        <v>0</v>
      </c>
      <c r="I39" s="42">
        <f t="shared" si="3"/>
        <v>0.110924374808178</v>
      </c>
      <c r="J39" s="38">
        <f>AVERAGE(B39:I39)</f>
        <v>0.113350549019032</v>
      </c>
      <c r="K39" s="7"/>
      <c r="L39" s="70" t="s">
        <v>14</v>
      </c>
      <c r="M39" s="35">
        <f>AVERAGE(B9)</f>
        <v>0</v>
      </c>
      <c r="N39" s="36">
        <f t="shared" ref="N39:T39" si="4">AVERAGE(C9)</f>
        <v>0.698970004336019</v>
      </c>
      <c r="O39" s="36">
        <f t="shared" si="4"/>
        <v>0</v>
      </c>
      <c r="P39" s="36">
        <f t="shared" si="4"/>
        <v>0.397940008672038</v>
      </c>
      <c r="Q39" s="36">
        <f t="shared" si="4"/>
        <v>0</v>
      </c>
      <c r="R39" s="36">
        <f t="shared" si="4"/>
        <v>0</v>
      </c>
      <c r="S39" s="36">
        <f t="shared" si="4"/>
        <v>0</v>
      </c>
      <c r="T39" s="41">
        <f t="shared" si="4"/>
        <v>0</v>
      </c>
      <c r="U39" s="24"/>
      <c r="V39" s="24"/>
      <c r="W39" s="70" t="s">
        <v>14</v>
      </c>
      <c r="X39" s="35">
        <f>AVERAGE(B11)</f>
        <v>0.397940008672038</v>
      </c>
      <c r="Y39" s="36">
        <f t="shared" ref="Y39:AE39" si="5">AVERAGE(C11)</f>
        <v>0</v>
      </c>
      <c r="Z39" s="36">
        <f t="shared" si="5"/>
        <v>0</v>
      </c>
      <c r="AA39" s="36">
        <f t="shared" si="5"/>
        <v>0</v>
      </c>
      <c r="AB39" s="36">
        <f t="shared" si="5"/>
        <v>0</v>
      </c>
      <c r="AC39" s="36">
        <f t="shared" si="5"/>
        <v>0.397940008672038</v>
      </c>
      <c r="AD39" s="36">
        <f t="shared" si="5"/>
        <v>0.397940008672038</v>
      </c>
      <c r="AE39" s="41">
        <f t="shared" si="5"/>
        <v>0.221848749616356</v>
      </c>
      <c r="AF39" s="24"/>
      <c r="AG39" s="24"/>
    </row>
    <row r="40" spans="1:33">
      <c r="A40" s="1" t="s">
        <v>15</v>
      </c>
      <c r="B40" s="37">
        <f>AVERAGE(B11,B12)</f>
        <v>0.198970004336019</v>
      </c>
      <c r="C40" s="38">
        <f t="shared" ref="C40:I40" si="6">AVERAGE(C11,C12)</f>
        <v>0</v>
      </c>
      <c r="D40" s="38">
        <f t="shared" si="6"/>
        <v>0</v>
      </c>
      <c r="E40" s="38">
        <f t="shared" si="6"/>
        <v>0.198970004336019</v>
      </c>
      <c r="F40" s="38">
        <f t="shared" si="6"/>
        <v>0</v>
      </c>
      <c r="G40" s="38">
        <f t="shared" si="6"/>
        <v>0.198970004336019</v>
      </c>
      <c r="H40" s="38">
        <f t="shared" si="6"/>
        <v>0.397940008672038</v>
      </c>
      <c r="I40" s="42">
        <f t="shared" si="6"/>
        <v>0.221848749616356</v>
      </c>
      <c r="J40" s="38">
        <f>AVERAGE(B40:I40)</f>
        <v>0.152087346412056</v>
      </c>
      <c r="K40" s="7"/>
      <c r="L40" s="70" t="s">
        <v>15</v>
      </c>
      <c r="M40" s="28">
        <f>AVERAGE(B10,B12)</f>
        <v>0</v>
      </c>
      <c r="N40" s="24">
        <f t="shared" ref="N40:T40" si="7">AVERAGE(C10,C12)</f>
        <v>0</v>
      </c>
      <c r="O40" s="24">
        <f t="shared" si="7"/>
        <v>0</v>
      </c>
      <c r="P40" s="24">
        <f t="shared" si="7"/>
        <v>0.198970004336019</v>
      </c>
      <c r="Q40" s="24">
        <f t="shared" si="7"/>
        <v>0.198970004336019</v>
      </c>
      <c r="R40" s="24">
        <f t="shared" si="7"/>
        <v>0</v>
      </c>
      <c r="S40" s="24">
        <f t="shared" si="7"/>
        <v>0.198970004336019</v>
      </c>
      <c r="T40" s="43">
        <f t="shared" si="7"/>
        <v>0.221848749616356</v>
      </c>
      <c r="U40" s="24"/>
      <c r="V40" s="24"/>
      <c r="W40" s="70" t="s">
        <v>15</v>
      </c>
      <c r="X40" s="28">
        <f>AVERAGE(B9,B12)</f>
        <v>0</v>
      </c>
      <c r="Y40" s="24">
        <f t="shared" ref="Y40:AE40" si="8">AVERAGE(C9,C12)</f>
        <v>0.349485002168009</v>
      </c>
      <c r="Z40" s="24">
        <f t="shared" si="8"/>
        <v>0</v>
      </c>
      <c r="AA40" s="24">
        <f t="shared" si="8"/>
        <v>0.397940008672038</v>
      </c>
      <c r="AB40" s="24">
        <f t="shared" si="8"/>
        <v>0</v>
      </c>
      <c r="AC40" s="24">
        <f t="shared" si="8"/>
        <v>0</v>
      </c>
      <c r="AD40" s="24">
        <f t="shared" si="8"/>
        <v>0.198970004336019</v>
      </c>
      <c r="AE40" s="43">
        <f t="shared" si="8"/>
        <v>0.110924374808178</v>
      </c>
      <c r="AF40" s="24"/>
      <c r="AG40" s="24"/>
    </row>
    <row r="41" spans="2:22">
      <c r="B41" s="1"/>
      <c r="C41" s="1"/>
      <c r="D41" s="1"/>
      <c r="K41" s="68"/>
      <c r="V41" s="68"/>
    </row>
    <row r="42" s="30" customFormat="1" spans="1:22">
      <c r="A42" s="30" t="s">
        <v>34</v>
      </c>
      <c r="B42" s="58"/>
      <c r="C42" s="58"/>
      <c r="D42" s="58"/>
      <c r="K42" s="74"/>
      <c r="V42" s="74"/>
    </row>
    <row r="43" spans="11:11">
      <c r="K43" s="68"/>
    </row>
    <row r="44" spans="2:27">
      <c r="B44" s="1" t="s">
        <v>13</v>
      </c>
      <c r="C44" s="1" t="s">
        <v>14</v>
      </c>
      <c r="D44" s="1" t="s">
        <v>15</v>
      </c>
      <c r="G44" s="1" t="s">
        <v>13</v>
      </c>
      <c r="H44" s="1" t="s">
        <v>14</v>
      </c>
      <c r="I44" s="1" t="s">
        <v>15</v>
      </c>
      <c r="K44" s="68"/>
      <c r="N44" s="1" t="s">
        <v>13</v>
      </c>
      <c r="O44" s="1" t="s">
        <v>14</v>
      </c>
      <c r="P44" s="1" t="s">
        <v>15</v>
      </c>
      <c r="V44" s="68"/>
      <c r="Y44" s="1" t="s">
        <v>13</v>
      </c>
      <c r="Z44" s="1" t="s">
        <v>14</v>
      </c>
      <c r="AA44" s="1" t="s">
        <v>15</v>
      </c>
    </row>
    <row r="45" spans="1:28">
      <c r="A45" s="1" t="s">
        <v>8</v>
      </c>
      <c r="B45" s="7">
        <f>SQRT((B8-$B$38)^2+(C8-$C$38)^2+(D8-$D$38)^2+(E8-$E$38)^2+(F8-$F$38)^2+(G8-$G$38)^2+(H8-$H$38)^2+(I8-$I$38)^2)</f>
        <v>1.0592374941292</v>
      </c>
      <c r="C45" s="7">
        <f>SQRT((B8-$B$39)^2+(C8-$C$39)^2+(D8-$D$39)^2+(E8-$E$39)^2+(F8-$F$39)^2+(G8-$G$39)^2+(H8-$H$39)^2+(I8-$I$39)^2)</f>
        <v>0.302460480356585</v>
      </c>
      <c r="D45" s="7">
        <f>SQRT((B8-$B$40)^2+(C8-$C$40)^2+(D8-$D$40)^2+(E8-$E$40)^2+(F8-$F$40)^2+(G8-$G$40)^2+(H8-$H$40)^2+(I8-$I$40)^2)</f>
        <v>0.696201520097859</v>
      </c>
      <c r="E45" t="s">
        <v>14</v>
      </c>
      <c r="F45" s="1" t="s">
        <v>8</v>
      </c>
      <c r="G45" s="7">
        <f>SQRT((B8-$J$38)^2+(C8-$J$38)^2+(D8-$J$38)^2+(E8-$J$38)^2+(F8-$J$38)^2+(G8-$J$38)^2+(H8-$J$38)^2+(I8-$J$38)^2)</f>
        <v>0.545977942337159</v>
      </c>
      <c r="H45" s="7">
        <f>SQRT((B8-$J$39)^2+(C8-$J$39)^2+(D8-$J$39)^2+(E8-$J$39)^2+(F8-$J$39)^2+(G8-$J$39)^2+(H8-$J$39)^2+(I8-$J$39)^2)</f>
        <v>0.554269985161879</v>
      </c>
      <c r="I45" s="7">
        <f>SQRT((B8-$J$40)^2+(C8-$J$40)^2+(D8-$J$40)^2+(E8-$J$40)^2+(F8-$J$40)^2+(G8-$J$40)^2+(H8-$J$40)^2+(I8-$J$40)^2)</f>
        <v>0.544961832896824</v>
      </c>
      <c r="J45" t="s">
        <v>32</v>
      </c>
      <c r="K45" s="68"/>
      <c r="M45" s="1" t="s">
        <v>8</v>
      </c>
      <c r="N45" s="7">
        <f>SQRT((B8-$M$38)^2+(C8-$N$38)^2+(D8-$O$38)^2+(E8-$P$38)^2+(F8-$Q$38)^2+(G8-$R$38)^2+(H8-$S$38)^2+(I8-$T$38)^2)</f>
        <v>0.302460480356585</v>
      </c>
      <c r="O45" s="7">
        <f>SQRT((B8-$M$39)^2+(C8-$N$39)^2+(D8-$O$39)^2+(E8-$P$39)^2+(F8-$Q$39)^2+(G8-$R$39)^2+(H8-$S$39)^2+(I8-$T$39)^2)</f>
        <v>1.0592374941292</v>
      </c>
      <c r="P45" s="7">
        <f>SQRT((B8-$M$40)^2+(C8-$N$40)^2+(D8-$O$40)^2+(E8-$P$40)^2+(F8-$Q$40)^2+(G8-$R$40)^2+(H8-$S$40)^2+(I8-$T$40)^2)</f>
        <v>0.696201520097859</v>
      </c>
      <c r="Q45" t="s">
        <v>13</v>
      </c>
      <c r="V45" s="68"/>
      <c r="X45" s="1" t="s">
        <v>8</v>
      </c>
      <c r="Y45" s="7">
        <f>SQRT((B8-$X$38)^2+(C8-$Y$38)^2+(D8-$Z$38)^2+(E8-$AA$38)^2+(F8-$AB$38)^2+(G8-$AC$38)^2+(H8-$AD$38)^2+(I8-$AE$38)^2)</f>
        <v>0.302460480356585</v>
      </c>
      <c r="Z45" s="7">
        <f>SQRT((B8-$X$39)^2+(C8-$Y$39)^2+(D8-$Z$39)^2+(E8-$AA$39)^2+(F8-$AB$39)^2+(G8-$AC$39)^2+(H8-$AD$39)^2+(I8-$AE$39)^2)</f>
        <v>0.604920960713169</v>
      </c>
      <c r="AA45" s="7">
        <f>SQRT((B8-$X$40)^2+(C8-$Y$40)^2+(D8-$Z$40)^2+(E8-$AA$40)^2+(F8-$AB$40)^2+(G8-$AC$40)^2+(H8-$AD$40)^2+(I8-$AE$40)^2)</f>
        <v>0.898586694927117</v>
      </c>
      <c r="AB45" t="s">
        <v>13</v>
      </c>
    </row>
    <row r="46" spans="1:28">
      <c r="A46" s="1" t="s">
        <v>9</v>
      </c>
      <c r="B46" s="7">
        <f>SQRT((B9-$B$38)^2+(C9-$C$38)^2+(D9-$D$38)^2+(E9-$E$38)^2+(F9-$F$38)^2+(G9-$G$38)^2+(H9-$H$38)^2+(I9-$I$38)^2)</f>
        <v>0</v>
      </c>
      <c r="C46" s="7">
        <f>SQRT((B9-$B$39)^2+(C9-$C$39)^2+(D9-$D$39)^2+(E9-$E$39)^2+(F9-$F$39)^2+(G9-$G$39)^2+(H9-$H$39)^2+(I9-$I$39)^2)</f>
        <v>0.946970913039483</v>
      </c>
      <c r="D46" s="7">
        <f>SQRT((B9-$B$40)^2+(C9-$C$40)^2+(D9-$D$40)^2+(E9-$E$40)^2+(F9-$F$40)^2+(G9-$G$40)^2+(H9-$H$40)^2+(I9-$I$40)^2)</f>
        <v>0.902717770427813</v>
      </c>
      <c r="E46" t="s">
        <v>13</v>
      </c>
      <c r="F46" s="1" t="s">
        <v>9</v>
      </c>
      <c r="G46" s="7">
        <f>SQRT((B9-$J$38)^2+(C9-$J$38)^2+(D9-$J$38)^2+(E9-$J$38)^2+(F9-$J$38)^2+(G9-$J$38)^2+(H9-$J$38)^2+(I9-$J$38)^2)</f>
        <v>0.704637403480491</v>
      </c>
      <c r="H46" s="7">
        <f>SQRT((B9-$J$39)^2+(C9-$J$39)^2+(D9-$J$39)^2+(E9-$J$39)^2+(F9-$J$39)^2+(G9-$J$39)^2+(H9-$J$39)^2+(I9-$J$39)^2)</f>
        <v>0.707835707469502</v>
      </c>
      <c r="I46" s="7">
        <f>SQRT((B9-$J$40)^2+(C9-$J$40)^2+(D9-$J$40)^2+(E9-$J$40)^2+(F9-$J$40)^2+(G9-$J$40)^2+(H9-$J$40)^2+(I9-$J$40)^2)</f>
        <v>0.705909015886795</v>
      </c>
      <c r="J46" t="s">
        <v>31</v>
      </c>
      <c r="K46" s="68"/>
      <c r="M46" s="1" t="s">
        <v>9</v>
      </c>
      <c r="N46" s="7">
        <f>SQRT((B9-$M$38)^2+(C9-$N$38)^2+(D9-$O$38)^2+(E9-$P$38)^2+(F9-$Q$38)^2+(G9-$R$38)^2+(H9-$S$38)^2+(I9-$T$38)^2)</f>
        <v>1.02718555317174</v>
      </c>
      <c r="O46" s="7">
        <f>SQRT((B9-$M$39)^2+(C9-$N$39)^2+(D9-$O$39)^2+(E9-$P$39)^2+(F9-$Q$39)^2+(G9-$R$39)^2+(H9-$S$39)^2+(I9-$T$39)^2)</f>
        <v>0</v>
      </c>
      <c r="P46" s="7">
        <f>SQRT((B9-$M$40)^2+(C9-$N$40)^2+(D9-$O$40)^2+(E9-$P$40)^2+(F9-$Q$40)^2+(G9-$R$40)^2+(H9-$S$40)^2+(I9-$T$40)^2)</f>
        <v>0.810273486265138</v>
      </c>
      <c r="Q46" t="s">
        <v>14</v>
      </c>
      <c r="V46" s="68"/>
      <c r="X46" s="1" t="s">
        <v>9</v>
      </c>
      <c r="Y46" s="7">
        <f>SQRT((B9-$X$38)^2+(C9-$Y$38)^2+(D9-$Z$38)^2+(E9-$AA$38)^2+(F9-$AB$38)^2+(G9-$AC$38)^2+(H9-$AD$38)^2+(I9-$AE$38)^2)</f>
        <v>0.946970913039483</v>
      </c>
      <c r="Z46" s="7">
        <f>SQRT((B9-$X$39)^2+(C9-$Y$39)^2+(D9-$Z$39)^2+(E9-$AA$39)^2+(F9-$AB$39)^2+(G9-$AC$39)^2+(H9-$AD$39)^2+(I9-$AE$39)^2)</f>
        <v>1.08222037343391</v>
      </c>
      <c r="AA46" s="7">
        <f>SQRT((B9-$X$40)^2+(C9-$Y$40)^2+(D9-$Z$40)^2+(E9-$AA$40)^2+(F9-$AB$40)^2+(G9-$AC$40)^2+(H9-$AD$40)^2+(I9-$AE$40)^2)</f>
        <v>0.417172681622891</v>
      </c>
      <c r="AB46" t="s">
        <v>15</v>
      </c>
    </row>
    <row r="47" spans="1:28">
      <c r="A47" s="1" t="s">
        <v>10</v>
      </c>
      <c r="B47" s="7">
        <f>SQRT((B10-$B$38)^2+(C10-$C$38)^2+(D10-$D$38)^2+(E10-$E$38)^2+(F10-$F$38)^2+(G10-$G$38)^2+(H10-$H$38)^2+(I10-$I$38)^2)</f>
        <v>0.924385436747917</v>
      </c>
      <c r="C47" s="7">
        <f>SQRT((B10-$B$39)^2+(C10-$C$39)^2+(D10-$D$39)^2+(E10-$E$39)^2+(F10-$F$39)^2+(G10-$G$39)^2+(H10-$H$39)^2+(I10-$I$39)^2)</f>
        <v>0.302460480356585</v>
      </c>
      <c r="D47" s="7">
        <f>SQRT((B10-$B$40)^2+(C10-$C$40)^2+(D10-$D$40)^2+(E10-$E$40)^2+(F10-$F$40)^2+(G10-$G$40)^2+(H10-$H$40)^2+(I10-$I$40)^2)</f>
        <v>0.659908848917961</v>
      </c>
      <c r="E47" t="s">
        <v>14</v>
      </c>
      <c r="F47" s="1" t="s">
        <v>10</v>
      </c>
      <c r="G47" s="7">
        <f>SQRT((B10-$J$38)^2+(C10-$J$38)^2+(D10-$J$38)^2+(E10-$J$38)^2+(F10-$J$38)^2+(G10-$J$38)^2+(H10-$J$38)^2+(I10-$J$38)^2)</f>
        <v>0.433602861566684</v>
      </c>
      <c r="H47" s="7">
        <f>SQRT((B10-$J$39)^2+(C10-$J$39)^2+(D10-$J$39)^2+(E10-$J$39)^2+(F10-$J$39)^2+(G10-$J$39)^2+(H10-$J$39)^2+(I10-$J$39)^2)</f>
        <v>0.412132383896173</v>
      </c>
      <c r="I47" s="7">
        <f>SQRT((B10-$J$40)^2+(C10-$J$40)^2+(D10-$J$40)^2+(E10-$J$40)^2+(F10-$J$40)^2+(G10-$J$40)^2+(H10-$J$40)^2+(I10-$J$40)^2)</f>
        <v>0.451767141954036</v>
      </c>
      <c r="J47" t="s">
        <v>30</v>
      </c>
      <c r="K47" s="68"/>
      <c r="M47" s="1" t="s">
        <v>10</v>
      </c>
      <c r="N47" s="7">
        <f>SQRT((B10-$M$38)^2+(C10-$N$38)^2+(D10-$O$38)^2+(E10-$P$38)^2+(F10-$Q$38)^2+(G10-$R$38)^2+(H10-$S$38)^2+(I10-$T$38)^2)</f>
        <v>0.638901278118411</v>
      </c>
      <c r="O47" s="7">
        <f>SQRT((B10-$M$39)^2+(C10-$N$39)^2+(D10-$O$39)^2+(E10-$P$39)^2+(F10-$Q$39)^2+(G10-$R$39)^2+(H10-$S$39)^2+(I10-$T$39)^2)</f>
        <v>0.924385436747917</v>
      </c>
      <c r="P47" s="7">
        <f>SQRT((B10-$M$40)^2+(C10-$N$40)^2+(D10-$O$40)^2+(E10-$P$40)^2+(F10-$Q$40)^2+(G10-$R$40)^2+(H10-$S$40)^2+(I10-$T$40)^2)</f>
        <v>0.344626156692184</v>
      </c>
      <c r="Q47" t="s">
        <v>15</v>
      </c>
      <c r="V47" s="68"/>
      <c r="X47" s="1" t="s">
        <v>10</v>
      </c>
      <c r="Y47" s="7">
        <f>SQRT((B10-$X$38)^2+(C10-$Y$38)^2+(D10-$Z$38)^2+(E10-$AA$38)^2+(F10-$AB$38)^2+(G10-$AC$38)^2+(H10-$AD$38)^2+(I10-$AE$38)^2)</f>
        <v>0.302460480356585</v>
      </c>
      <c r="Z47" s="7">
        <f>SQRT((B10-$X$39)^2+(C10-$Y$39)^2+(D10-$Z$39)^2+(E10-$AA$39)^2+(F10-$AB$39)^2+(G10-$AC$39)^2+(H10-$AD$39)^2+(I10-$AE$39)^2)</f>
        <v>0.795880017344075</v>
      </c>
      <c r="AA47" s="7">
        <f>SQRT((B10-$X$40)^2+(C10-$Y$40)^2+(D10-$Z$40)^2+(E10-$AA$40)^2+(F10-$AB$40)^2+(G10-$AC$40)^2+(H10-$AD$40)^2+(I10-$AE$40)^2)</f>
        <v>0.700532331371106</v>
      </c>
      <c r="AB47" t="s">
        <v>13</v>
      </c>
    </row>
    <row r="48" spans="1:28">
      <c r="A48" s="1" t="s">
        <v>11</v>
      </c>
      <c r="B48" s="7">
        <f>SQRT((B11-$B$38)^2+(C11-$C$38)^2+(D11-$D$38)^2+(E11-$E$38)^2+(F11-$F$38)^2+(G11-$G$38)^2+(H11-$H$38)^2+(I11-$I$38)^2)</f>
        <v>1.08222037343391</v>
      </c>
      <c r="C48" s="7">
        <f>SQRT((B11-$B$39)^2+(C11-$C$39)^2+(D11-$D$39)^2+(E11-$E$39)^2+(F11-$F$39)^2+(G11-$G$39)^2+(H11-$H$39)^2+(I11-$I$39)^2)</f>
        <v>0.63890127811841</v>
      </c>
      <c r="D48" s="7">
        <f>SQRT((B11-$B$40)^2+(C11-$C$40)^2+(D11-$D$40)^2+(E11-$E$40)^2+(F11-$F$40)^2+(G11-$G$40)^2+(H11-$H$40)^2+(I11-$I$40)^2)</f>
        <v>0.344626156692184</v>
      </c>
      <c r="E48" t="s">
        <v>15</v>
      </c>
      <c r="F48" s="1" t="s">
        <v>11</v>
      </c>
      <c r="G48" s="7">
        <f>SQRT((B11-$J$38)^2+(C11-$J$38)^2+(D11-$J$38)^2+(E11-$J$38)^2+(F11-$J$38)^2+(G11-$J$38)^2+(H11-$J$38)^2+(I11-$J$38)^2)</f>
        <v>0.535230560149721</v>
      </c>
      <c r="H48" s="7">
        <f>SQRT((B11-$J$39)^2+(C11-$J$39)^2+(D11-$J$39)^2+(E11-$J$39)^2+(F11-$J$39)^2+(G11-$J$39)^2+(H11-$J$39)^2+(I11-$J$39)^2)</f>
        <v>0.55329804718731</v>
      </c>
      <c r="I48" s="7">
        <f>SQRT((B11-$J$40)^2+(C11-$J$40)^2+(D11-$J$40)^2+(E11-$J$40)^2+(F11-$J$40)^2+(G11-$J$40)^2+(H11-$J$40)^2+(I11-$J$40)^2)</f>
        <v>0.52793890911036</v>
      </c>
      <c r="J48" t="s">
        <v>32</v>
      </c>
      <c r="K48" s="68"/>
      <c r="M48" s="1" t="s">
        <v>11</v>
      </c>
      <c r="N48" s="7">
        <f>SQRT((B11-$M$38)^2+(C11-$N$38)^2+(D11-$O$38)^2+(E11-$P$38)^2+(F11-$Q$38)^2+(G11-$R$38)^2+(H11-$S$38)^2+(I11-$T$38)^2)</f>
        <v>0.302460480356585</v>
      </c>
      <c r="O48" s="7">
        <f>SQRT((B11-$M$39)^2+(C11-$N$39)^2+(D11-$O$39)^2+(E11-$P$39)^2+(F11-$Q$39)^2+(G11-$R$39)^2+(H11-$S$39)^2+(I11-$T$39)^2)</f>
        <v>1.08222037343391</v>
      </c>
      <c r="P48" s="7">
        <f>SQRT((B11-$M$40)^2+(C11-$N$40)^2+(D11-$O$40)^2+(E11-$P$40)^2+(F11-$Q$40)^2+(G11-$R$40)^2+(H11-$S$40)^2+(I11-$T$40)^2)</f>
        <v>0.659908848917961</v>
      </c>
      <c r="Q48" t="s">
        <v>13</v>
      </c>
      <c r="V48" s="68"/>
      <c r="X48" s="1" t="s">
        <v>11</v>
      </c>
      <c r="Y48" s="7">
        <f>SQRT((B11-$X$38)^2+(C11-$Y$38)^2+(D11-$Z$38)^2+(E11-$AA$38)^2+(F11-$AB$38)^2+(G11-$AC$38)^2+(H11-$AD$38)^2+(I11-$AE$38)^2)</f>
        <v>0.63890127811841</v>
      </c>
      <c r="Z48" s="7">
        <f>SQRT((B11-$X$39)^2+(C11-$Y$39)^2+(D11-$Z$39)^2+(E11-$AA$39)^2+(F11-$AB$39)^2+(G11-$AC$39)^2+(H11-$AD$39)^2+(I11-$AE$39)^2)</f>
        <v>0</v>
      </c>
      <c r="AA48" s="7">
        <f>SQRT((B11-$X$40)^2+(C11-$Y$40)^2+(D11-$Z$40)^2+(E11-$AA$40)^2+(F11-$AB$40)^2+(G11-$AC$40)^2+(H11-$AD$40)^2+(I11-$AE$40)^2)</f>
        <v>0.805668540901367</v>
      </c>
      <c r="AB48" t="s">
        <v>14</v>
      </c>
    </row>
    <row r="49" spans="1:28">
      <c r="A49" s="1" t="s">
        <v>12</v>
      </c>
      <c r="B49" s="7">
        <f>SQRT((B12-$B$38)^2+(C12-$C$38)^2+(D12-$D$38)^2+(E12-$E$38)^2+(F12-$F$38)^2+(G12-$G$38)^2+(H12-$H$38)^2+(I12-$I$38)^2)</f>
        <v>0.834345363245782</v>
      </c>
      <c r="C49" s="7">
        <f>SQRT((B12-$B$39)^2+(C12-$C$39)^2+(D12-$D$39)^2+(E12-$E$39)^2+(F12-$F$39)^2+(G12-$G$39)^2+(H12-$H$39)^2+(I12-$I$39)^2)</f>
        <v>0.752695883928722</v>
      </c>
      <c r="D49" s="7">
        <f>SQRT((B12-$B$40)^2+(C12-$C$40)^2+(D12-$D$40)^2+(E12-$E$40)^2+(F12-$F$40)^2+(G12-$G$40)^2+(H12-$H$40)^2+(I12-$I$40)^2)</f>
        <v>0.344626156692184</v>
      </c>
      <c r="E49" t="s">
        <v>15</v>
      </c>
      <c r="F49" s="1" t="s">
        <v>12</v>
      </c>
      <c r="G49" s="7">
        <f>SQRT((B12-$J$38)^2+(C12-$J$38)^2+(D12-$J$38)^2+(E12-$J$38)^2+(F12-$J$38)^2+(G12-$J$38)^2+(H12-$J$38)^2+(I12-$J$38)^2)</f>
        <v>0.487074529244242</v>
      </c>
      <c r="H49" s="7">
        <f>SQRT((B12-$J$39)^2+(C12-$J$39)^2+(D12-$J$39)^2+(E12-$J$39)^2+(F12-$J$39)^2+(G12-$J$39)^2+(H12-$J$39)^2+(I12-$J$39)^2)</f>
        <v>0.487848250420781</v>
      </c>
      <c r="I49" s="7">
        <f>SQRT((B12-$J$40)^2+(C12-$J$40)^2+(D12-$J$40)^2+(E12-$J$40)^2+(F12-$J$40)^2+(G12-$J$40)^2+(H12-$J$40)^2+(I12-$J$40)^2)</f>
        <v>0.491331376110846</v>
      </c>
      <c r="J49" t="s">
        <v>31</v>
      </c>
      <c r="K49" s="68"/>
      <c r="M49" s="1" t="s">
        <v>12</v>
      </c>
      <c r="N49" s="7">
        <f>SQRT((B12-$M$38)^2+(C12-$N$38)^2+(D12-$O$38)^2+(E12-$P$38)^2+(F12-$Q$38)^2+(G12-$R$38)^2+(H12-$S$38)^2+(I12-$T$38)^2)</f>
        <v>0.752695883928722</v>
      </c>
      <c r="O49" s="7">
        <f>SQRT((B12-$M$39)^2+(C12-$N$39)^2+(D12-$O$39)^2+(E12-$P$39)^2+(F12-$Q$39)^2+(G12-$R$39)^2+(H12-$S$39)^2+(I12-$T$39)^2)</f>
        <v>0.834345363245782</v>
      </c>
      <c r="P49" s="7">
        <f>SQRT((B12-$M$40)^2+(C12-$N$40)^2+(D12-$O$40)^2+(E12-$P$40)^2+(F12-$Q$40)^2+(G12-$R$40)^2+(H12-$S$40)^2+(I12-$T$40)^2)</f>
        <v>0.344626156692184</v>
      </c>
      <c r="Q49" t="s">
        <v>15</v>
      </c>
      <c r="V49" s="68"/>
      <c r="X49" s="1" t="s">
        <v>12</v>
      </c>
      <c r="Y49" s="7">
        <f>SQRT((B12-$X$38)^2+(C12-$Y$38)^2+(D12-$Z$38)^2+(E12-$AA$38)^2+(F12-$AB$38)^2+(G12-$AC$38)^2+(H12-$AD$38)^2+(I12-$AE$38)^2)</f>
        <v>0.752695883928722</v>
      </c>
      <c r="Z49" s="7">
        <f>SQRT((B12-$X$39)^2+(C12-$Y$39)^2+(D12-$Z$39)^2+(E12-$AA$39)^2+(F12-$AB$39)^2+(G12-$AC$39)^2+(H12-$AD$39)^2+(I12-$AE$39)^2)</f>
        <v>0.689252313384369</v>
      </c>
      <c r="AA49" s="7">
        <f>SQRT((B12-$X$40)^2+(C12-$Y$40)^2+(D12-$Z$40)^2+(E12-$AA$40)^2+(F12-$AB$40)^2+(G12-$AC$40)^2+(H12-$AD$40)^2+(I12-$AE$40)^2)</f>
        <v>0.417172681622891</v>
      </c>
      <c r="AB49" t="s">
        <v>15</v>
      </c>
    </row>
    <row r="50" spans="1:22">
      <c r="A50" s="59"/>
      <c r="B50" s="59"/>
      <c r="C50" s="59"/>
      <c r="D50" s="59"/>
      <c r="E50" s="59"/>
      <c r="K50" s="68"/>
      <c r="V50" s="68"/>
    </row>
    <row r="51" spans="3:28">
      <c r="C51" s="1" t="s">
        <v>35</v>
      </c>
      <c r="D51" s="1" t="s">
        <v>36</v>
      </c>
      <c r="E51" s="1" t="s">
        <v>37</v>
      </c>
      <c r="K51" s="68"/>
      <c r="O51" s="1" t="s">
        <v>35</v>
      </c>
      <c r="P51" s="1" t="s">
        <v>36</v>
      </c>
      <c r="Q51" s="1" t="s">
        <v>37</v>
      </c>
      <c r="V51" s="68"/>
      <c r="Z51" s="1" t="s">
        <v>35</v>
      </c>
      <c r="AA51" s="1" t="s">
        <v>36</v>
      </c>
      <c r="AB51" s="1" t="s">
        <v>37</v>
      </c>
    </row>
    <row r="52" ht="29.25" customHeight="1" spans="1:28">
      <c r="A52" s="1"/>
      <c r="B52" s="1"/>
      <c r="C52" s="60">
        <f>AVERAGE(B46)</f>
        <v>0</v>
      </c>
      <c r="D52" s="60">
        <f>AVERAGE(C47,C45)</f>
        <v>0.302460480356585</v>
      </c>
      <c r="E52" s="60">
        <f>AVERAGE(D48,D49)</f>
        <v>0.344626156692184</v>
      </c>
      <c r="G52" s="40"/>
      <c r="K52" s="68"/>
      <c r="M52" s="1"/>
      <c r="N52" s="1"/>
      <c r="O52" s="60">
        <f>AVERAGE(N45,N48)</f>
        <v>0.302460480356585</v>
      </c>
      <c r="P52" s="60">
        <f>AVERAGE(O46)</f>
        <v>0</v>
      </c>
      <c r="Q52" s="60">
        <f>AVERAGE(P47,P49)</f>
        <v>0.344626156692184</v>
      </c>
      <c r="V52" s="68"/>
      <c r="X52" s="1"/>
      <c r="Y52" s="1"/>
      <c r="Z52" s="60">
        <f>AVERAGE(Y45,Y47)</f>
        <v>0.302460480356585</v>
      </c>
      <c r="AA52" s="60">
        <f>AVERAGE(Z48)</f>
        <v>0</v>
      </c>
      <c r="AB52" s="60">
        <f>AVERAGE(AA49,AA46)</f>
        <v>0.417172681622891</v>
      </c>
    </row>
    <row r="53" ht="29.25" customHeight="1" spans="1:28">
      <c r="A53" s="1"/>
      <c r="B53" s="1"/>
      <c r="C53" s="61">
        <f>SUM(C52:E52)</f>
        <v>0.647086637048769</v>
      </c>
      <c r="K53" s="68"/>
      <c r="M53" s="1"/>
      <c r="N53" s="1"/>
      <c r="O53" s="75">
        <f>SUM(O52:Q52)</f>
        <v>0.647086637048769</v>
      </c>
      <c r="P53" s="1"/>
      <c r="Q53" s="1"/>
      <c r="V53" s="68"/>
      <c r="X53" s="1"/>
      <c r="Y53" s="1"/>
      <c r="Z53" s="60">
        <f>SUM(Z52:AB52)</f>
        <v>0.719633161979476</v>
      </c>
      <c r="AA53" s="1"/>
      <c r="AB53" s="1"/>
    </row>
    <row r="54" ht="29.25" customHeight="1" spans="1:28">
      <c r="A54" s="62" t="s">
        <v>38</v>
      </c>
      <c r="B54" s="62"/>
      <c r="C54" s="49">
        <f>1/C53</f>
        <v>1.54538811767277</v>
      </c>
      <c r="K54" s="68"/>
      <c r="M54" s="62" t="s">
        <v>38</v>
      </c>
      <c r="N54" s="62"/>
      <c r="O54" s="75">
        <f>1/O53</f>
        <v>1.54538811767277</v>
      </c>
      <c r="P54" s="1"/>
      <c r="Q54" s="1"/>
      <c r="V54" s="68"/>
      <c r="X54" s="62" t="s">
        <v>38</v>
      </c>
      <c r="Y54" s="62"/>
      <c r="Z54" s="75">
        <f>1/Z53</f>
        <v>1.38959688468125</v>
      </c>
      <c r="AA54" s="1"/>
      <c r="AB54" s="1"/>
    </row>
    <row r="55" spans="1:22">
      <c r="A55" s="59"/>
      <c r="B55" s="59"/>
      <c r="C55" s="59"/>
      <c r="D55" s="59"/>
      <c r="E55" s="59"/>
      <c r="K55" s="68"/>
      <c r="V55" s="68"/>
    </row>
    <row r="58" s="47" customFormat="1" spans="1:1">
      <c r="A58" s="48" t="s">
        <v>39</v>
      </c>
    </row>
    <row r="60" spans="4:4">
      <c r="D60" s="1" t="s">
        <v>40</v>
      </c>
    </row>
    <row r="61" spans="2:4">
      <c r="B61" s="63" t="s">
        <v>41</v>
      </c>
      <c r="C61" s="63">
        <v>4.75625319944042</v>
      </c>
      <c r="D61" s="1">
        <v>1</v>
      </c>
    </row>
    <row r="62" spans="2:4">
      <c r="B62" s="63" t="s">
        <v>42</v>
      </c>
      <c r="C62" s="64">
        <v>4.75625319944042</v>
      </c>
      <c r="D62" s="1">
        <v>2</v>
      </c>
    </row>
    <row r="63" spans="2:4">
      <c r="B63" t="s">
        <v>43</v>
      </c>
      <c r="C63" s="49">
        <v>1.1749281745857</v>
      </c>
      <c r="D63" s="1">
        <v>3</v>
      </c>
    </row>
    <row r="64" spans="3:4">
      <c r="C64" s="49"/>
      <c r="D64" s="1"/>
    </row>
    <row r="65" s="46" customFormat="1" spans="1:4">
      <c r="A65" s="30" t="s">
        <v>44</v>
      </c>
      <c r="C65" s="78"/>
      <c r="D65" s="79"/>
    </row>
    <row r="66" s="5" customFormat="1" spans="1:4">
      <c r="A66" s="80"/>
      <c r="C66" s="81"/>
      <c r="D66" s="17"/>
    </row>
    <row r="67" spans="2:7">
      <c r="B67" s="82" t="s">
        <v>24</v>
      </c>
      <c r="C67" s="82" t="s">
        <v>45</v>
      </c>
      <c r="D67" s="82" t="s">
        <v>46</v>
      </c>
      <c r="E67" s="82"/>
      <c r="F67" s="82"/>
      <c r="G67" s="59"/>
    </row>
    <row r="68" spans="2:6">
      <c r="B68" s="53">
        <v>0.5</v>
      </c>
      <c r="C68" s="83">
        <v>3</v>
      </c>
      <c r="D68" s="84">
        <f>B68*C68</f>
        <v>1.5</v>
      </c>
      <c r="E68" s="85" t="s">
        <v>47</v>
      </c>
      <c r="F68" s="86">
        <v>2</v>
      </c>
    </row>
    <row r="69" spans="2:6">
      <c r="B69" s="1"/>
      <c r="C69" s="75"/>
      <c r="D69" s="1"/>
      <c r="E69" s="1"/>
      <c r="F69" s="1"/>
    </row>
    <row r="71" s="31" customFormat="1" spans="1:1">
      <c r="A71" s="31" t="s">
        <v>48</v>
      </c>
    </row>
    <row r="72" s="32" customFormat="1"/>
    <row r="73" s="32" customFormat="1" spans="2:5">
      <c r="B73" s="87" t="s">
        <v>49</v>
      </c>
      <c r="C73" s="88">
        <v>0.541</v>
      </c>
      <c r="D73" s="89"/>
      <c r="E73" s="89"/>
    </row>
    <row r="74" s="32" customFormat="1" spans="2:5">
      <c r="B74" s="87" t="s">
        <v>50</v>
      </c>
      <c r="C74" s="88">
        <v>0.211</v>
      </c>
      <c r="D74" s="89"/>
      <c r="E74" s="89"/>
    </row>
    <row r="75" s="32" customFormat="1" spans="2:5">
      <c r="B75" s="87" t="s">
        <v>51</v>
      </c>
      <c r="C75" s="88">
        <v>0.302</v>
      </c>
      <c r="D75" s="89"/>
      <c r="E75" s="89"/>
    </row>
    <row r="76" s="32" customFormat="1"/>
    <row r="77" s="31" customFormat="1" spans="1:1">
      <c r="A77" s="31" t="s">
        <v>52</v>
      </c>
    </row>
    <row r="78" s="32" customFormat="1" spans="6:10">
      <c r="F78" s="5"/>
      <c r="G78" s="90"/>
      <c r="H78" s="17"/>
      <c r="I78" s="5"/>
      <c r="J78" s="5"/>
    </row>
    <row r="79" s="32" customFormat="1" spans="2:9">
      <c r="B79" s="87" t="s">
        <v>53</v>
      </c>
      <c r="C79" s="87"/>
      <c r="D79" s="87" t="s">
        <v>24</v>
      </c>
      <c r="I79" s="32" t="s">
        <v>54</v>
      </c>
    </row>
    <row r="80" s="32" customFormat="1" spans="1:10">
      <c r="A80" s="32" t="s">
        <v>55</v>
      </c>
      <c r="B80" s="88">
        <v>0.541</v>
      </c>
      <c r="C80" s="87" t="s">
        <v>56</v>
      </c>
      <c r="D80" s="88">
        <v>0.5</v>
      </c>
      <c r="I80" s="32" t="s">
        <v>57</v>
      </c>
      <c r="J80" s="32" t="s">
        <v>58</v>
      </c>
    </row>
    <row r="81" s="32" customFormat="1" spans="1:10">
      <c r="A81" s="32" t="s">
        <v>59</v>
      </c>
      <c r="B81" s="88">
        <v>0.211</v>
      </c>
      <c r="C81" s="87" t="s">
        <v>60</v>
      </c>
      <c r="D81" s="88">
        <v>0.5</v>
      </c>
      <c r="E81" s="32" t="s">
        <v>61</v>
      </c>
      <c r="I81" s="32" t="s">
        <v>62</v>
      </c>
      <c r="J81" s="32" t="s">
        <v>63</v>
      </c>
    </row>
    <row r="82" s="32" customFormat="1" spans="1:10">
      <c r="A82" s="32" t="s">
        <v>64</v>
      </c>
      <c r="B82" s="88">
        <v>0.302</v>
      </c>
      <c r="C82" s="87" t="s">
        <v>60</v>
      </c>
      <c r="D82" s="88">
        <v>0.5</v>
      </c>
      <c r="E82" s="32" t="s">
        <v>65</v>
      </c>
      <c r="I82" s="32" t="s">
        <v>66</v>
      </c>
      <c r="J82" s="32" t="s">
        <v>67</v>
      </c>
    </row>
    <row r="83" s="32" customFormat="1" spans="2:4">
      <c r="B83" s="88"/>
      <c r="C83" s="87"/>
      <c r="D83" s="88"/>
    </row>
    <row r="84" s="45" customFormat="1" spans="1:1">
      <c r="A84" s="45" t="s">
        <v>68</v>
      </c>
    </row>
    <row r="85" s="32" customFormat="1"/>
    <row r="86" s="32" customFormat="1" spans="1:1">
      <c r="A86" s="32" t="s">
        <v>69</v>
      </c>
    </row>
    <row r="87" s="32" customFormat="1" ht="14.25" customHeight="1" spans="1:1">
      <c r="A87" s="32" t="s">
        <v>70</v>
      </c>
    </row>
    <row r="88" s="32" customFormat="1" spans="1:1">
      <c r="A88" s="32" t="s">
        <v>71</v>
      </c>
    </row>
    <row r="89" s="32" customFormat="1"/>
    <row r="90" s="32" customFormat="1" spans="2:4">
      <c r="B90" s="88" t="s">
        <v>72</v>
      </c>
      <c r="C90" s="88" t="s">
        <v>73</v>
      </c>
      <c r="D90" s="88"/>
    </row>
    <row r="91" s="32" customFormat="1" spans="2:5">
      <c r="B91" s="88"/>
      <c r="C91" s="87"/>
      <c r="D91" s="88"/>
      <c r="E91" s="87"/>
    </row>
    <row r="92" s="32" customFormat="1" spans="2:4">
      <c r="B92" s="88" t="s">
        <v>74</v>
      </c>
      <c r="C92" s="88">
        <v>2</v>
      </c>
      <c r="D92" s="91"/>
    </row>
    <row r="94" s="48" customFormat="1" spans="1:1">
      <c r="A94" s="48" t="s">
        <v>75</v>
      </c>
    </row>
    <row r="96" spans="1:23">
      <c r="A96" s="8" t="s">
        <v>61</v>
      </c>
      <c r="B96" s="8"/>
      <c r="C96" s="8"/>
      <c r="D96" s="8"/>
      <c r="E96" s="8"/>
      <c r="F96" s="8"/>
      <c r="G96" s="8"/>
      <c r="H96" s="8"/>
      <c r="I96" s="8"/>
      <c r="J96" s="8"/>
      <c r="K96" s="8"/>
      <c r="M96" s="8" t="s">
        <v>65</v>
      </c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2">
      <c r="A97" s="69"/>
      <c r="B97" s="10" t="s">
        <v>0</v>
      </c>
      <c r="C97" s="10" t="s">
        <v>1</v>
      </c>
      <c r="D97" s="10" t="s">
        <v>2</v>
      </c>
      <c r="E97" s="10" t="s">
        <v>3</v>
      </c>
      <c r="F97" s="10" t="s">
        <v>4</v>
      </c>
      <c r="G97" s="10" t="s">
        <v>5</v>
      </c>
      <c r="H97" s="10" t="s">
        <v>6</v>
      </c>
      <c r="I97" s="10" t="s">
        <v>7</v>
      </c>
      <c r="J97" s="10"/>
      <c r="K97" s="10"/>
      <c r="L97" s="33"/>
      <c r="M97" s="33"/>
      <c r="N97" s="22" t="s">
        <v>0</v>
      </c>
      <c r="O97" s="22" t="s">
        <v>1</v>
      </c>
      <c r="P97" s="22" t="s">
        <v>2</v>
      </c>
      <c r="Q97" s="22" t="s">
        <v>3</v>
      </c>
      <c r="R97" s="22" t="s">
        <v>4</v>
      </c>
      <c r="S97" s="22" t="s">
        <v>5</v>
      </c>
      <c r="T97" s="22" t="s">
        <v>6</v>
      </c>
      <c r="U97" s="22" t="s">
        <v>7</v>
      </c>
      <c r="V97" s="22"/>
    </row>
    <row r="98" s="5" customFormat="1" spans="1:22">
      <c r="A98" s="11" t="s">
        <v>13</v>
      </c>
      <c r="B98" s="12">
        <v>0.397940008672038</v>
      </c>
      <c r="C98" s="13">
        <v>0</v>
      </c>
      <c r="D98" s="13">
        <v>0</v>
      </c>
      <c r="E98" s="13">
        <v>0</v>
      </c>
      <c r="F98" s="13">
        <v>0.198970004336019</v>
      </c>
      <c r="G98" s="13">
        <v>0.397940008672038</v>
      </c>
      <c r="H98" s="13">
        <v>0.198970004336019</v>
      </c>
      <c r="I98" s="23">
        <v>0.110924374808178</v>
      </c>
      <c r="J98" s="24"/>
      <c r="K98" s="24"/>
      <c r="L98" s="21"/>
      <c r="M98" s="25" t="s">
        <v>13</v>
      </c>
      <c r="N98" s="92">
        <v>0.198970004336019</v>
      </c>
      <c r="O98" s="93">
        <v>0</v>
      </c>
      <c r="P98" s="93">
        <v>0</v>
      </c>
      <c r="Q98" s="93">
        <v>0</v>
      </c>
      <c r="R98" s="93">
        <v>0.397940008672038</v>
      </c>
      <c r="S98" s="93">
        <v>0.198970004336019</v>
      </c>
      <c r="T98" s="93">
        <v>0</v>
      </c>
      <c r="U98" s="95">
        <v>0.110924374808178</v>
      </c>
      <c r="V98" s="24"/>
    </row>
    <row r="99" s="5" customFormat="1" spans="1:22">
      <c r="A99" s="11" t="s">
        <v>14</v>
      </c>
      <c r="B99" s="14">
        <v>0</v>
      </c>
      <c r="C99" s="13">
        <v>0.698970004336019</v>
      </c>
      <c r="D99" s="13">
        <v>0</v>
      </c>
      <c r="E99" s="13">
        <v>0.397940008672038</v>
      </c>
      <c r="F99" s="13">
        <v>0</v>
      </c>
      <c r="G99" s="13">
        <v>0</v>
      </c>
      <c r="H99" s="13">
        <v>0</v>
      </c>
      <c r="I99" s="23">
        <v>0</v>
      </c>
      <c r="J99" s="24"/>
      <c r="K99" s="94" t="s">
        <v>76</v>
      </c>
      <c r="L99" s="21"/>
      <c r="M99" s="25" t="s">
        <v>14</v>
      </c>
      <c r="N99" s="92">
        <v>0.397940008672038</v>
      </c>
      <c r="O99" s="93">
        <v>0</v>
      </c>
      <c r="P99" s="93">
        <v>0</v>
      </c>
      <c r="Q99" s="93">
        <v>0</v>
      </c>
      <c r="R99" s="93">
        <v>0</v>
      </c>
      <c r="S99" s="93">
        <v>0.397940008672038</v>
      </c>
      <c r="T99" s="93">
        <v>0.397940008672038</v>
      </c>
      <c r="U99" s="95">
        <v>0.221848749616356</v>
      </c>
      <c r="V99" s="24"/>
    </row>
    <row r="100" s="5" customFormat="1" spans="1:22">
      <c r="A100" s="11" t="s">
        <v>15</v>
      </c>
      <c r="B100" s="92">
        <v>0</v>
      </c>
      <c r="C100" s="93">
        <v>0</v>
      </c>
      <c r="D100" s="93">
        <v>0</v>
      </c>
      <c r="E100" s="93">
        <v>0.198970004336019</v>
      </c>
      <c r="F100" s="93">
        <v>0.198970004336019</v>
      </c>
      <c r="G100" s="93">
        <v>0</v>
      </c>
      <c r="H100" s="93">
        <v>0.198970004336019</v>
      </c>
      <c r="I100" s="95">
        <v>0.221848749616356</v>
      </c>
      <c r="J100" s="24"/>
      <c r="K100" s="24"/>
      <c r="L100" s="21"/>
      <c r="M100" s="25" t="s">
        <v>15</v>
      </c>
      <c r="N100" s="14">
        <v>0</v>
      </c>
      <c r="O100" s="13">
        <v>0.349485002168009</v>
      </c>
      <c r="P100" s="13">
        <v>0</v>
      </c>
      <c r="Q100" s="13">
        <v>0.397940008672038</v>
      </c>
      <c r="R100" s="13">
        <v>0</v>
      </c>
      <c r="S100" s="13">
        <v>0</v>
      </c>
      <c r="T100" s="13">
        <v>0.198970004336019</v>
      </c>
      <c r="U100" s="23">
        <v>0.110924374808178</v>
      </c>
      <c r="V100" s="24"/>
    </row>
    <row r="101" spans="1:23">
      <c r="A101" s="1"/>
      <c r="B101" s="7"/>
      <c r="C101" s="38"/>
      <c r="D101" s="38"/>
      <c r="E101" s="38"/>
      <c r="F101" s="24"/>
      <c r="G101" s="24"/>
      <c r="H101" s="24"/>
      <c r="I101" s="24"/>
      <c r="J101" s="24"/>
      <c r="K101" s="38"/>
      <c r="M101" s="3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r="102" spans="1:11">
      <c r="A102" s="8" t="s">
        <v>77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>
      <c r="A103" s="33"/>
      <c r="B103" s="22" t="s">
        <v>0</v>
      </c>
      <c r="C103" s="22" t="s">
        <v>1</v>
      </c>
      <c r="D103" s="22" t="s">
        <v>2</v>
      </c>
      <c r="E103" s="22" t="s">
        <v>3</v>
      </c>
      <c r="F103" s="22" t="s">
        <v>4</v>
      </c>
      <c r="G103" s="22" t="s">
        <v>5</v>
      </c>
      <c r="H103" s="22" t="s">
        <v>6</v>
      </c>
      <c r="I103" s="22" t="s">
        <v>7</v>
      </c>
      <c r="J103" s="22"/>
      <c r="K103" s="22"/>
    </row>
    <row r="104" spans="1:11">
      <c r="A104" s="34" t="s">
        <v>13</v>
      </c>
      <c r="B104" s="12">
        <v>0.397940008672038</v>
      </c>
      <c r="C104" s="13">
        <v>0</v>
      </c>
      <c r="D104" s="13">
        <v>0</v>
      </c>
      <c r="E104" s="13">
        <v>0</v>
      </c>
      <c r="F104" s="13">
        <v>0.198970004336019</v>
      </c>
      <c r="G104" s="13">
        <v>0.397940008672038</v>
      </c>
      <c r="H104" s="13">
        <v>0.198970004336019</v>
      </c>
      <c r="I104" s="23">
        <v>0.110924374808178</v>
      </c>
      <c r="J104" s="29"/>
      <c r="K104" s="29"/>
    </row>
    <row r="105" spans="1:11">
      <c r="A105" s="34" t="s">
        <v>14</v>
      </c>
      <c r="B105" s="14">
        <v>0</v>
      </c>
      <c r="C105" s="13">
        <v>0.698970004336019</v>
      </c>
      <c r="D105" s="13">
        <v>0</v>
      </c>
      <c r="E105" s="13">
        <v>0.397940008672038</v>
      </c>
      <c r="F105" s="13">
        <v>0</v>
      </c>
      <c r="G105" s="13">
        <v>0</v>
      </c>
      <c r="H105" s="13">
        <v>0</v>
      </c>
      <c r="I105" s="23">
        <v>0</v>
      </c>
      <c r="J105" s="29"/>
      <c r="K105" s="29"/>
    </row>
    <row r="106" spans="1:11">
      <c r="A106" s="1" t="s">
        <v>15</v>
      </c>
      <c r="B106" s="14">
        <v>0</v>
      </c>
      <c r="C106" s="13">
        <v>0.349485002168009</v>
      </c>
      <c r="D106" s="13">
        <v>0</v>
      </c>
      <c r="E106" s="13">
        <v>0.397940008672038</v>
      </c>
      <c r="F106" s="13">
        <v>0</v>
      </c>
      <c r="G106" s="13">
        <v>0</v>
      </c>
      <c r="H106" s="13">
        <v>0.198970004336019</v>
      </c>
      <c r="I106" s="23">
        <v>0.110924374808178</v>
      </c>
      <c r="J106" s="24"/>
      <c r="K106" s="24"/>
    </row>
    <row r="107" s="5" customFormat="1" spans="1:11">
      <c r="A107" s="17"/>
      <c r="B107" s="24"/>
      <c r="C107" s="24"/>
      <c r="D107" s="24"/>
      <c r="E107" s="24"/>
      <c r="F107" s="24"/>
      <c r="G107" s="24"/>
      <c r="H107" s="24"/>
      <c r="I107" s="24"/>
      <c r="J107" s="24"/>
      <c r="K107" s="24"/>
    </row>
    <row r="108" s="5" customFormat="1" spans="1:11">
      <c r="A108" s="94" t="s">
        <v>78</v>
      </c>
      <c r="B108" s="94"/>
      <c r="C108" s="94"/>
      <c r="D108" s="94"/>
      <c r="E108" s="94"/>
      <c r="F108" s="94"/>
      <c r="G108" s="94"/>
      <c r="H108" s="94"/>
      <c r="I108" s="94"/>
      <c r="J108" s="94"/>
      <c r="K108" s="94"/>
    </row>
    <row r="109" s="5" customFormat="1" spans="1:11">
      <c r="A109" s="33"/>
      <c r="B109" s="22" t="s">
        <v>0</v>
      </c>
      <c r="C109" s="22" t="s">
        <v>1</v>
      </c>
      <c r="D109" s="22" t="s">
        <v>2</v>
      </c>
      <c r="E109" s="22" t="s">
        <v>3</v>
      </c>
      <c r="F109" s="22" t="s">
        <v>4</v>
      </c>
      <c r="G109" s="22" t="s">
        <v>5</v>
      </c>
      <c r="H109" s="22" t="s">
        <v>6</v>
      </c>
      <c r="I109" s="22" t="s">
        <v>7</v>
      </c>
      <c r="J109" s="24"/>
      <c r="K109" s="24"/>
    </row>
    <row r="110" s="5" customFormat="1" spans="1:11">
      <c r="A110" s="34" t="s">
        <v>13</v>
      </c>
      <c r="B110" s="92">
        <v>0.198970004336019</v>
      </c>
      <c r="C110" s="93">
        <v>0</v>
      </c>
      <c r="D110" s="93">
        <v>0</v>
      </c>
      <c r="E110" s="93">
        <v>0</v>
      </c>
      <c r="F110" s="93">
        <v>0.397940008672038</v>
      </c>
      <c r="G110" s="93">
        <v>0.198970004336019</v>
      </c>
      <c r="H110" s="93">
        <v>0</v>
      </c>
      <c r="I110" s="95">
        <v>0.110924374808178</v>
      </c>
      <c r="J110" s="24"/>
      <c r="K110" s="24"/>
    </row>
    <row r="111" s="5" customFormat="1" spans="1:11">
      <c r="A111" s="34" t="s">
        <v>14</v>
      </c>
      <c r="B111" s="92">
        <v>0.397940008672038</v>
      </c>
      <c r="C111" s="93">
        <v>0</v>
      </c>
      <c r="D111" s="93">
        <v>0</v>
      </c>
      <c r="E111" s="93">
        <v>0</v>
      </c>
      <c r="F111" s="93">
        <v>0</v>
      </c>
      <c r="G111" s="93">
        <v>0.397940008672038</v>
      </c>
      <c r="H111" s="93">
        <v>0.397940008672038</v>
      </c>
      <c r="I111" s="95">
        <v>0.221848749616356</v>
      </c>
      <c r="J111" s="24"/>
      <c r="K111" s="24"/>
    </row>
    <row r="112" s="5" customFormat="1" spans="1:11">
      <c r="A112" s="1" t="s">
        <v>15</v>
      </c>
      <c r="B112" s="92">
        <v>0</v>
      </c>
      <c r="C112" s="93">
        <v>0</v>
      </c>
      <c r="D112" s="93">
        <v>0</v>
      </c>
      <c r="E112" s="93">
        <v>0.198970004336019</v>
      </c>
      <c r="F112" s="93">
        <v>0.198970004336019</v>
      </c>
      <c r="G112" s="93">
        <v>0</v>
      </c>
      <c r="H112" s="93">
        <v>0.198970004336019</v>
      </c>
      <c r="I112" s="95">
        <v>0.221848749616356</v>
      </c>
      <c r="J112" s="24"/>
      <c r="K112" s="24"/>
    </row>
    <row r="113" s="5" customFormat="1" spans="1:11">
      <c r="A113" s="17"/>
      <c r="B113" s="24"/>
      <c r="C113" s="24"/>
      <c r="D113" s="24"/>
      <c r="E113" s="24"/>
      <c r="F113" s="24"/>
      <c r="G113" s="24"/>
      <c r="H113" s="24"/>
      <c r="I113" s="24"/>
      <c r="J113" s="24"/>
      <c r="K113" s="24"/>
    </row>
    <row r="114" s="5" customFormat="1" spans="1:11">
      <c r="A114" s="17"/>
      <c r="B114" s="24"/>
      <c r="C114" s="24"/>
      <c r="D114" s="24"/>
      <c r="E114" s="24"/>
      <c r="F114" s="24"/>
      <c r="G114" s="24"/>
      <c r="H114" s="24"/>
      <c r="I114" s="24"/>
      <c r="J114" s="24"/>
      <c r="K114" s="24"/>
    </row>
    <row r="115" s="31" customFormat="1" spans="1:1">
      <c r="A115" s="31" t="s">
        <v>79</v>
      </c>
    </row>
    <row r="116" s="5" customFormat="1" spans="1:11">
      <c r="A116" s="17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s="5" customFormat="1" spans="1:29">
      <c r="A117" s="24" t="s">
        <v>41</v>
      </c>
      <c r="B117" s="24"/>
      <c r="C117" s="24"/>
      <c r="D117" s="24"/>
      <c r="E117" s="24"/>
      <c r="F117" s="24"/>
      <c r="G117" s="24"/>
      <c r="H117" s="24"/>
      <c r="I117" s="24"/>
      <c r="J117" s="24"/>
      <c r="K117" s="24" t="s">
        <v>42</v>
      </c>
      <c r="L117" s="24"/>
      <c r="M117" s="24"/>
      <c r="N117" s="24"/>
      <c r="O117" s="24"/>
      <c r="P117" s="24"/>
      <c r="Q117" s="24"/>
      <c r="R117" s="24"/>
      <c r="S117" s="24"/>
      <c r="U117" s="24" t="s">
        <v>43</v>
      </c>
      <c r="V117" s="24"/>
      <c r="W117" s="24"/>
      <c r="X117" s="24"/>
      <c r="Y117" s="24"/>
      <c r="Z117" s="24"/>
      <c r="AA117" s="24"/>
      <c r="AB117" s="24"/>
      <c r="AC117" s="24"/>
    </row>
    <row r="118" s="5" customFormat="1" spans="1:29">
      <c r="A118" s="33"/>
      <c r="B118" s="22" t="s">
        <v>0</v>
      </c>
      <c r="C118" s="22" t="s">
        <v>1</v>
      </c>
      <c r="D118" s="22" t="s">
        <v>2</v>
      </c>
      <c r="E118" s="22" t="s">
        <v>3</v>
      </c>
      <c r="F118" s="22" t="s">
        <v>4</v>
      </c>
      <c r="G118" s="22" t="s">
        <v>5</v>
      </c>
      <c r="H118" s="22" t="s">
        <v>6</v>
      </c>
      <c r="I118" s="22" t="s">
        <v>7</v>
      </c>
      <c r="J118" s="24"/>
      <c r="K118" s="21"/>
      <c r="L118" s="22" t="s">
        <v>0</v>
      </c>
      <c r="M118" s="22" t="s">
        <v>1</v>
      </c>
      <c r="N118" s="22" t="s">
        <v>2</v>
      </c>
      <c r="O118" s="22" t="s">
        <v>3</v>
      </c>
      <c r="P118" s="22" t="s">
        <v>4</v>
      </c>
      <c r="Q118" s="22" t="s">
        <v>5</v>
      </c>
      <c r="R118" s="22" t="s">
        <v>6</v>
      </c>
      <c r="S118" s="22" t="s">
        <v>7</v>
      </c>
      <c r="U118" s="69"/>
      <c r="V118" s="22" t="s">
        <v>0</v>
      </c>
      <c r="W118" s="22" t="s">
        <v>1</v>
      </c>
      <c r="X118" s="22" t="s">
        <v>2</v>
      </c>
      <c r="Y118" s="22" t="s">
        <v>3</v>
      </c>
      <c r="Z118" s="22" t="s">
        <v>4</v>
      </c>
      <c r="AA118" s="22" t="s">
        <v>5</v>
      </c>
      <c r="AB118" s="22" t="s">
        <v>6</v>
      </c>
      <c r="AC118" s="22" t="s">
        <v>7</v>
      </c>
    </row>
    <row r="119" s="5" customFormat="1" spans="1:29">
      <c r="A119" s="25" t="s">
        <v>13</v>
      </c>
      <c r="B119" s="39">
        <v>0.397940008672038</v>
      </c>
      <c r="C119" s="24">
        <v>0</v>
      </c>
      <c r="D119" s="24">
        <v>0</v>
      </c>
      <c r="E119" s="24">
        <v>0</v>
      </c>
      <c r="F119" s="24">
        <v>0.198970004336019</v>
      </c>
      <c r="G119" s="24">
        <v>0.397940008672038</v>
      </c>
      <c r="H119" s="24">
        <v>0.198970004336019</v>
      </c>
      <c r="I119" s="43">
        <v>0.110924374808178</v>
      </c>
      <c r="J119" s="24"/>
      <c r="K119" s="25" t="s">
        <v>13</v>
      </c>
      <c r="L119" s="28">
        <v>0.198970004336019</v>
      </c>
      <c r="M119" s="24">
        <v>0</v>
      </c>
      <c r="N119" s="24">
        <v>0</v>
      </c>
      <c r="O119" s="24">
        <v>0</v>
      </c>
      <c r="P119" s="24">
        <v>0.397940008672038</v>
      </c>
      <c r="Q119" s="24">
        <v>0.198970004336019</v>
      </c>
      <c r="R119" s="24">
        <v>0</v>
      </c>
      <c r="S119" s="43">
        <v>0.110924374808178</v>
      </c>
      <c r="U119" s="70" t="s">
        <v>13</v>
      </c>
      <c r="V119" s="24">
        <v>0</v>
      </c>
      <c r="W119" s="24">
        <v>0</v>
      </c>
      <c r="X119" s="24">
        <v>0</v>
      </c>
      <c r="Y119" s="24">
        <v>0</v>
      </c>
      <c r="Z119" s="7">
        <v>0.398</v>
      </c>
      <c r="AA119" s="7">
        <v>0</v>
      </c>
      <c r="AB119" s="7">
        <v>0</v>
      </c>
      <c r="AC119" s="7">
        <v>0.222</v>
      </c>
    </row>
    <row r="120" s="5" customFormat="1" spans="1:29">
      <c r="A120" s="25" t="s">
        <v>14</v>
      </c>
      <c r="B120" s="28">
        <v>0</v>
      </c>
      <c r="C120" s="24">
        <v>0.698970004336019</v>
      </c>
      <c r="D120" s="24">
        <v>0</v>
      </c>
      <c r="E120" s="24">
        <v>0.397940008672038</v>
      </c>
      <c r="F120" s="24">
        <v>0</v>
      </c>
      <c r="G120" s="24">
        <v>0</v>
      </c>
      <c r="H120" s="24">
        <v>0</v>
      </c>
      <c r="I120" s="43">
        <v>0</v>
      </c>
      <c r="J120" s="24"/>
      <c r="K120" s="25" t="s">
        <v>14</v>
      </c>
      <c r="L120" s="28">
        <v>0.397940008672038</v>
      </c>
      <c r="M120" s="24">
        <v>0</v>
      </c>
      <c r="N120" s="24">
        <v>0</v>
      </c>
      <c r="O120" s="24">
        <v>0</v>
      </c>
      <c r="P120" s="24">
        <v>0</v>
      </c>
      <c r="Q120" s="24">
        <v>0.397940008672038</v>
      </c>
      <c r="R120" s="24">
        <v>0.397940008672038</v>
      </c>
      <c r="S120" s="43">
        <v>0.221848749616356</v>
      </c>
      <c r="U120" s="70" t="s">
        <v>14</v>
      </c>
      <c r="V120" s="24">
        <v>0.398</v>
      </c>
      <c r="W120" s="24">
        <v>0</v>
      </c>
      <c r="X120" s="24">
        <v>0</v>
      </c>
      <c r="Y120" s="24">
        <v>0</v>
      </c>
      <c r="Z120" s="24">
        <v>0</v>
      </c>
      <c r="AA120" s="7">
        <v>0.398</v>
      </c>
      <c r="AB120" s="7">
        <v>0.398</v>
      </c>
      <c r="AC120" s="7">
        <v>0.222</v>
      </c>
    </row>
    <row r="121" s="5" customFormat="1" spans="1:29">
      <c r="A121" s="17" t="s">
        <v>15</v>
      </c>
      <c r="B121" s="28">
        <v>0</v>
      </c>
      <c r="C121" s="24">
        <v>0.349485002168009</v>
      </c>
      <c r="D121" s="24">
        <v>0</v>
      </c>
      <c r="E121" s="24">
        <v>0.397940008672038</v>
      </c>
      <c r="F121" s="24">
        <v>0</v>
      </c>
      <c r="G121" s="24">
        <v>0</v>
      </c>
      <c r="H121" s="24">
        <v>0.198970004336019</v>
      </c>
      <c r="I121" s="43">
        <v>0.110924374808178</v>
      </c>
      <c r="J121" s="24"/>
      <c r="K121" s="17" t="s">
        <v>15</v>
      </c>
      <c r="L121" s="28">
        <v>0</v>
      </c>
      <c r="M121" s="24">
        <v>0</v>
      </c>
      <c r="N121" s="24">
        <v>0</v>
      </c>
      <c r="O121" s="24">
        <v>0.198970004336019</v>
      </c>
      <c r="P121" s="24">
        <v>0.198970004336019</v>
      </c>
      <c r="Q121" s="24">
        <v>0</v>
      </c>
      <c r="R121" s="24">
        <v>0.198970004336019</v>
      </c>
      <c r="S121" s="43">
        <v>0.221848749616356</v>
      </c>
      <c r="U121" s="70" t="s">
        <v>15</v>
      </c>
      <c r="V121" s="24">
        <v>0</v>
      </c>
      <c r="W121" s="24">
        <v>0</v>
      </c>
      <c r="X121" s="24">
        <v>0</v>
      </c>
      <c r="Y121" s="24">
        <v>0.398</v>
      </c>
      <c r="Z121" s="24">
        <v>0</v>
      </c>
      <c r="AA121" s="24">
        <v>0</v>
      </c>
      <c r="AB121" s="24">
        <v>0.398</v>
      </c>
      <c r="AC121" s="24">
        <v>0.222</v>
      </c>
    </row>
    <row r="122" s="5" customFormat="1" spans="1:11">
      <c r="A122" s="17"/>
      <c r="B122" s="24"/>
      <c r="C122" s="24"/>
      <c r="D122" s="24"/>
      <c r="E122" s="24"/>
      <c r="F122" s="24"/>
      <c r="G122" s="24"/>
      <c r="H122" s="24"/>
      <c r="I122" s="24"/>
      <c r="J122" s="24"/>
      <c r="K122" s="24"/>
    </row>
    <row r="123" s="5" customFormat="1" spans="1:25">
      <c r="A123" s="17"/>
      <c r="B123" s="17" t="s">
        <v>13</v>
      </c>
      <c r="C123" s="17" t="s">
        <v>14</v>
      </c>
      <c r="D123" s="17" t="s">
        <v>15</v>
      </c>
      <c r="E123" s="17"/>
      <c r="J123" s="24"/>
      <c r="K123" s="17"/>
      <c r="L123" s="17" t="s">
        <v>13</v>
      </c>
      <c r="M123" s="17" t="s">
        <v>14</v>
      </c>
      <c r="N123" s="17" t="s">
        <v>15</v>
      </c>
      <c r="O123" s="17"/>
      <c r="U123" s="17"/>
      <c r="V123" s="17" t="s">
        <v>13</v>
      </c>
      <c r="W123" s="17" t="s">
        <v>14</v>
      </c>
      <c r="X123" s="17" t="s">
        <v>15</v>
      </c>
      <c r="Y123" s="17"/>
    </row>
    <row r="124" s="5" customFormat="1" spans="1:25">
      <c r="A124" s="17" t="s">
        <v>8</v>
      </c>
      <c r="B124" s="17">
        <f>SQRT((B8-$B$119)^2+(C8-$C$119)^2+(D8-$D$119)^2+(E8-$E$119)^2+(F8-$F$119)^2+(G8-$G$119)^2+(H8-$H$119)^2+(I8-$I$119)^2)</f>
        <v>0.302460480356585</v>
      </c>
      <c r="C124" s="17">
        <f>SQRT((B8-$B$120)^2+(C8-$C$120)^2+(D8-$D$120)^2+(E8-$E$120)^2+(F8-$F$120)^2+(G8-$G$120)^2+(H8-$H$120)^2+(I8-$I$120)^2)</f>
        <v>1.0592374941292</v>
      </c>
      <c r="D124" s="17">
        <f>SQRT((B8-$B$121)^2+(C8-$C$121)^2+(D8-$D$121)^2+(E8-$E$121)^2+(F8-$F$121)^2+(G8-$G$121)^2+(H8-$H$121)^2+(I8-$I$121)^2)</f>
        <v>0.898586694927117</v>
      </c>
      <c r="E124" s="17" t="s">
        <v>13</v>
      </c>
      <c r="J124" s="24"/>
      <c r="K124" s="17" t="s">
        <v>8</v>
      </c>
      <c r="L124" s="17">
        <f>SQRT((B8-$L$119)^2+(C8-$M$119)^2+(D8-$N$119)^2+(E8-$O$119)^2+(F8-$P$119)^2+(G8-$Q$119)^2+(H8-$R$119)^2+(I8-$S$119)^2)</f>
        <v>0.302460480356585</v>
      </c>
      <c r="M124" s="17">
        <f>SQRT((B8-$L$120)^2+(C8-$M$120)^2+(D8-$N$120)^2+(E8-$O$120)^2+(F8-$P$120)^2+(G8-$Q$120)^2+(H8-$R$120)^2+(I8-$S$120)^2)</f>
        <v>0.604920960713169</v>
      </c>
      <c r="N124" s="17">
        <f>SQRT((B8-$L$121)^2+(C8-$M$121)^2+(D8-$N$121)^2+(E8-$O$121)^2+(F8-$P$121)^2+(G8-$Q$121)^2+(H8-$R$121)^2+(I8-$S$121)^2)</f>
        <v>0.696201520097859</v>
      </c>
      <c r="O124" s="17" t="s">
        <v>13</v>
      </c>
      <c r="U124" s="17" t="s">
        <v>8</v>
      </c>
      <c r="V124" s="17">
        <f>SQRT((B8-$V$119)^2+(C8-$W$119)^2+(D8-$X$119)^2+(E8-$Y$119)^2+(F8-$Z$119)^2+(G8-$AA$119)^2+(H8-$AB$119)^2+(I8-$AC$119)^2)</f>
        <v>0.604976449626564</v>
      </c>
      <c r="W124" s="17">
        <f>SQRT((B8-$V$120)^2+(C8-$W$120)^2+(D8-$X$120)^2+(E8-$Y$120)^2+(F8-$Z$120)^2+(G8-$AA$120)^2+(H8-$AB$120)^2+(I8-$AC$120)^2)</f>
        <v>0.605015915245062</v>
      </c>
      <c r="X124" s="17">
        <f>SQRT((B8-$V$121)^2+(C8-$W$121)^2+(D8-$X$121)^2+(E8-$Y$121)^2+(F8-$Z$121)^2+(G8-$AA$121)^2+(H8-$AB$121)^2+(I8-$AC$121)^2)</f>
        <v>0.917148162242996</v>
      </c>
      <c r="Y124" s="17" t="s">
        <v>13</v>
      </c>
    </row>
    <row r="125" s="5" customFormat="1" spans="1:25">
      <c r="A125" s="17" t="s">
        <v>9</v>
      </c>
      <c r="B125" s="17">
        <f>SQRT((B9-$B$119)^2+(C9-$C$119)^2+(D9-$D$119)^2+(E9-$E$119)^2+(F9-$F$119)^2+(G9-$G$119)^2+(H9-$H$119)^2+(I9-$I$119)^2)</f>
        <v>1.02718555317174</v>
      </c>
      <c r="C125" s="17">
        <f>SQRT((B9-$B$120)^2+(C9-$C$120)^2+(D9-$D$120)^2+(E9-$E$120)^2+(F9-$F$120)^2+(G9-$G$120)^2+(H9-$H$120)^2+(I9-$I$120)^2)</f>
        <v>0</v>
      </c>
      <c r="D125" s="17">
        <f>SQRT((B9-$B$121)^2+(C9-$C$121)^2+(D9-$D$121)^2+(E9-$E$121)^2+(F9-$F$121)^2+(G9-$G$121)^2+(H9-$H$121)^2+(I9-$I$121)^2)</f>
        <v>0.417172681622891</v>
      </c>
      <c r="E125" s="17" t="s">
        <v>14</v>
      </c>
      <c r="J125" s="24"/>
      <c r="K125" s="17" t="s">
        <v>9</v>
      </c>
      <c r="L125" s="17">
        <f>SQRT((B9-$L$119)^2+(C9-$M$119)^2+(D9-$N$119)^2+(E9-$O$119)^2+(F9-$P$119)^2+(G9-$Q$119)^2+(H9-$R$119)^2+(I9-$S$119)^2)</f>
        <v>0.946970913039483</v>
      </c>
      <c r="M125" s="17">
        <f>SQRT((B9-$L$120)^2+(C9-$M$120)^2+(D9-$N$120)^2+(E9-$O$120)^2+(F9-$P$120)^2+(G9-$Q$120)^2+(H9-$R$120)^2+(I9-$S$120)^2)</f>
        <v>1.08222037343391</v>
      </c>
      <c r="N125" s="17">
        <f>SQRT((B9-$L$121)^2+(C9-$M$121)^2+(D9-$N$121)^2+(E9-$O$121)^2+(F9-$P$121)^2+(G9-$Q$121)^2+(H9-$R$121)^2+(I9-$S$121)^2)</f>
        <v>0.810273486265138</v>
      </c>
      <c r="O125" s="17" t="s">
        <v>15</v>
      </c>
      <c r="U125" s="17" t="s">
        <v>9</v>
      </c>
      <c r="V125" s="17">
        <f>SQRT((B9-$V$119)^2+(C9-$W$119)^2+(D9-$X$119)^2+(E9-$Y$119)^2+(F9-$Z$119)^2+(G9-$AA$119)^2+(H9-$AB$119)^2+(I9-$AC$119)^2)</f>
        <v>0.924447574210347</v>
      </c>
      <c r="W125" s="17">
        <f>SQRT((B9-$V$120)^2+(C9-$W$120)^2+(D9-$X$120)^2+(E9-$Y$120)^2+(F9-$Z$120)^2+(G9-$AA$120)^2+(H9-$AB$120)^2+(I9-$AC$120)^2)</f>
        <v>1.08231756775144</v>
      </c>
      <c r="X125" s="17">
        <f>SQRT((B9-$V$121)^2+(C9-$W$121)^2+(D9-$X$121)^2+(E9-$Y$121)^2+(F9-$Z$121)^2+(G9-$AA$121)^2+(H9-$AB$121)^2+(I9-$AC$121)^2)</f>
        <v>0.834414208028874</v>
      </c>
      <c r="Y125" s="17" t="s">
        <v>15</v>
      </c>
    </row>
    <row r="126" s="5" customFormat="1" spans="1:25">
      <c r="A126" s="17" t="s">
        <v>10</v>
      </c>
      <c r="B126" s="17">
        <f>SQRT((B10-$B$119)^2+(C10-$C$119)^2+(D10-$D$119)^2+(E10-$E$119)^2+(F10-$F$119)^2+(G10-$G$119)^2+(H10-$H$119)^2+(I10-$I$119)^2)</f>
        <v>0.638901278118411</v>
      </c>
      <c r="C126" s="17">
        <f>SQRT((B10-$B$120)^2+(C10-$C$120)^2+(D10-$D$120)^2+(E10-$E$120)^2+(F10-$F$120)^2+(G10-$G$120)^2+(H10-$H$120)^2+(I10-$I$120)^2)</f>
        <v>0.924385436747917</v>
      </c>
      <c r="D126" s="17">
        <f>SQRT((B10-$B$121)^2+(C10-$C$121)^2+(D10-$D$121)^2+(E10-$E$121)^2+(F10-$F$121)^2+(G10-$G$121)^2+(H10-$H$121)^2+(I10-$I$121)^2)</f>
        <v>0.700532331371106</v>
      </c>
      <c r="E126" s="17" t="s">
        <v>13</v>
      </c>
      <c r="J126" s="24"/>
      <c r="K126" s="17" t="s">
        <v>10</v>
      </c>
      <c r="L126" s="17">
        <f>SQRT((B10-$L$119)^2+(C10-$M$119)^2+(D10-$N$119)^2+(E10-$O$119)^2+(F10-$P$119)^2+(G10-$Q$119)^2+(H10-$R$119)^2+(I10-$S$119)^2)</f>
        <v>0.302460480356585</v>
      </c>
      <c r="M126" s="17">
        <f>SQRT((B10-$L$120)^2+(C10-$M$120)^2+(D10-$N$120)^2+(E10-$O$120)^2+(F10-$P$120)^2+(G10-$Q$120)^2+(H10-$R$120)^2+(I10-$S$120)^2)</f>
        <v>0.795880017344075</v>
      </c>
      <c r="N126" s="17">
        <f>SQRT((B10-$L$121)^2+(C10-$M$121)^2+(D10-$N$121)^2+(E10-$O$121)^2+(F10-$P$121)^2+(G10-$Q$121)^2+(H10-$R$121)^2+(I10-$S$121)^2)</f>
        <v>0.344626156692184</v>
      </c>
      <c r="O126" s="17" t="s">
        <v>13</v>
      </c>
      <c r="U126" s="17" t="s">
        <v>10</v>
      </c>
      <c r="V126" s="17">
        <f>SQRT((B10-$V$119)^2+(C10-$W$119)^2+(D10-$X$119)^2+(E10-$Y$119)^2+(F10-$Z$119)^2+(G10-$AA$119)^2+(H10-$AB$119)^2+(I10-$AC$119)^2)</f>
        <v>0.000162713361415198</v>
      </c>
      <c r="W126" s="17">
        <f>SQRT((B10-$V$120)^2+(C10-$W$120)^2+(D10-$X$120)^2+(E10-$Y$120)^2+(F10-$Z$120)^2+(G10-$AA$120)^2+(H10-$AB$120)^2+(I10-$AC$120)^2)</f>
        <v>0.795970020401887</v>
      </c>
      <c r="X126" s="17">
        <f>SQRT((B10-$V$121)^2+(C10-$W$121)^2+(D10-$X$121)^2+(E10-$Y$121)^2+(F10-$Z$121)^2+(G10-$AA$121)^2+(H10-$AB$121)^2+(I10-$AC$121)^2)</f>
        <v>0.689321603737022</v>
      </c>
      <c r="Y126" s="17" t="s">
        <v>13</v>
      </c>
    </row>
    <row r="127" s="5" customFormat="1" spans="1:25">
      <c r="A127" s="17" t="s">
        <v>11</v>
      </c>
      <c r="B127" s="17">
        <f>SQRT((B11-$B$119)^2+(C11-$C$119)^2+(D11-$D$119)^2+(E11-$E$119)^2+(F11-$F$119)^2+(G11-$G$119)^2+(H11-$H$119)^2+(I11-$I$119)^2)</f>
        <v>0.302460480356585</v>
      </c>
      <c r="C127" s="17">
        <f>SQRT((B11-$B$120)^2+(C11-$C$120)^2+(D11-$D$120)^2+(E11-$E$120)^2+(F11-$F$120)^2+(G11-$G$120)^2+(H11-$H$120)^2+(I11-$I$120)^2)</f>
        <v>1.08222037343391</v>
      </c>
      <c r="D127" s="17">
        <f>SQRT((B11-$B$121)^2+(C11-$C$121)^2+(D11-$D$121)^2+(E11-$E$121)^2+(F11-$F$121)^2+(G11-$G$121)^2+(H11-$H$121)^2+(I11-$I$121)^2)</f>
        <v>0.805668540901367</v>
      </c>
      <c r="E127" s="17" t="s">
        <v>13</v>
      </c>
      <c r="J127" s="24"/>
      <c r="K127" s="17" t="s">
        <v>11</v>
      </c>
      <c r="L127" s="17">
        <f>SQRT((B11-$L$119)^2+(C11-$M$119)^2+(D11-$N$119)^2+(E11-$O$119)^2+(F11-$P$119)^2+(G11-$Q$119)^2+(H11-$R$119)^2+(I11-$S$119)^2)</f>
        <v>0.638901278118411</v>
      </c>
      <c r="M127" s="17">
        <f>SQRT((B11-$L$120)^2+(C11-$M$120)^2+(D11-$N$120)^2+(E11-$O$120)^2+(F11-$P$120)^2+(G11-$Q$120)^2+(H11-$R$120)^2+(I11-$S$120)^2)</f>
        <v>0</v>
      </c>
      <c r="N127" s="17">
        <f>SQRT((B11-$L$121)^2+(C11-$M$121)^2+(D11-$N$121)^2+(E11-$O$121)^2+(F11-$P$121)^2+(G11-$Q$121)^2+(H11-$R$121)^2+(I11-$S$121)^2)</f>
        <v>0.659908848917961</v>
      </c>
      <c r="O127" s="17" t="s">
        <v>14</v>
      </c>
      <c r="U127" s="17" t="s">
        <v>11</v>
      </c>
      <c r="V127" s="17">
        <f>SQRT((B11-$V$119)^2+(C11-$W$119)^2+(D11-$X$119)^2+(E11-$Y$119)^2+(F11-$Z$119)^2+(G11-$AA$119)^2+(H11-$AB$119)^2+(I11-$AC$119)^2)</f>
        <v>0.795910029075135</v>
      </c>
      <c r="W127" s="17">
        <f>SQRT((B11-$V$120)^2+(C11-$W$120)^2+(D11-$X$120)^2+(E11-$Y$120)^2+(F11-$Z$120)^2+(G11-$AA$120)^2+(H11-$AB$120)^2+(I11-$AC$120)^2)</f>
        <v>0.000183503560849433</v>
      </c>
      <c r="X127" s="17">
        <f>SQRT((B11-$V$121)^2+(C11-$W$121)^2+(D11-$X$121)^2+(E11-$Y$121)^2+(F11-$Z$121)^2+(G11-$AA$121)^2+(H11-$AB$121)^2+(I11-$AC$121)^2)</f>
        <v>0.689286970339234</v>
      </c>
      <c r="Y127" s="17" t="s">
        <v>14</v>
      </c>
    </row>
    <row r="128" s="5" customFormat="1" spans="1:25">
      <c r="A128" s="17" t="s">
        <v>12</v>
      </c>
      <c r="B128" s="17">
        <f>SQRT((B12-$B$119)^2+(C12-$C$119)^2+(D12-$D$119)^2+(E12-$E$119)^2+(F12-$F$119)^2+(G12-$G$119)^2+(H12-$H$119)^2+(I12-$I$119)^2)</f>
        <v>0.752695883928722</v>
      </c>
      <c r="C128" s="17">
        <f>SQRT((B12-$B$120)^2+(C12-$C$120)^2+(D12-$D$120)^2+(E12-$E$120)^2+(F12-$F$120)^2+(G12-$G$120)^2+(H12-$H$120)^2+(I12-$I$120)^2)</f>
        <v>0.834345363245782</v>
      </c>
      <c r="D128" s="17">
        <f>SQRT((B12-$B$121)^2+(C12-$C$121)^2+(D12-$D$121)^2+(E12-$E$121)^2+(F12-$F$121)^2+(G12-$G$121)^2+(H12-$H$121)^2+(I12-$I$121)^2)</f>
        <v>0.417172681622891</v>
      </c>
      <c r="E128" s="24" t="s">
        <v>15</v>
      </c>
      <c r="F128" s="24"/>
      <c r="G128" s="24"/>
      <c r="H128" s="24"/>
      <c r="I128" s="24"/>
      <c r="J128" s="24"/>
      <c r="K128" s="17" t="s">
        <v>12</v>
      </c>
      <c r="L128" s="17">
        <f>SQRT((B12-$L$119)^2+(C12-$M$119)^2+(D12-$N$119)^2+(E12-$O$119)^2+(F12-$P$119)^2+(G12-$Q$119)^2+(H12-$R$119)^2+(I12-$S$119)^2)</f>
        <v>0.752695883928722</v>
      </c>
      <c r="M128" s="17">
        <f>SQRT((B12-$L$120)^2+(C12-$M$120)^2+(D12-$N$120)^2+(E12-$O$120)^2+(F12-$P$120)^2+(G12-$Q$120)^2+(H12-$R$120)^2+(I12-$S$120)^2)</f>
        <v>0.689252313384369</v>
      </c>
      <c r="N128" s="17">
        <f>SQRT((B12-$L$121)^2+(C12-$M$121)^2+(D12-$N$121)^2+(E12-$O$121)^2+(F12-$P$121)^2+(G12-$Q$121)^2+(H12-$R$121)^2+(I12-$S$121)^2)</f>
        <v>0.344626156692184</v>
      </c>
      <c r="O128" s="24" t="s">
        <v>15</v>
      </c>
      <c r="U128" s="17" t="s">
        <v>12</v>
      </c>
      <c r="V128" s="17">
        <f>SQRT((B12-$V$119)^2+(C12-$W$119)^2+(D12-$X$119)^2+(E12-$Y$119)^2+(F12-$Z$119)^2+(G12-$AA$119)^2+(H12-$AB$119)^2+(I12-$AC$119)^2)</f>
        <v>0.689286967728595</v>
      </c>
      <c r="W128" s="17">
        <f>SQRT((B12-$V$120)^2+(C12-$W$120)^2+(D12-$X$120)^2+(E12-$Y$120)^2+(F12-$Z$120)^2+(G12-$AA$120)^2+(H12-$AB$120)^2+(I12-$AC$120)^2)</f>
        <v>0.68932160634753</v>
      </c>
      <c r="X128" s="17">
        <f>SQRT((B12-$V$121)^2+(C12-$W$121)^2+(D12-$X$121)^2+(E12-$Y$121)^2+(F12-$Z$121)^2+(G12-$AA$121)^2+(H12-$AB$121)^2+(I12-$AC$121)^2)</f>
        <v>0.000173420291239887</v>
      </c>
      <c r="Y128" s="24" t="s">
        <v>15</v>
      </c>
    </row>
    <row r="129" s="5" customFormat="1" spans="1:25">
      <c r="A129" s="17"/>
      <c r="B129" s="17"/>
      <c r="C129" s="17"/>
      <c r="D129" s="17"/>
      <c r="E129" s="17"/>
      <c r="J129" s="24"/>
      <c r="K129" s="17"/>
      <c r="L129" s="17"/>
      <c r="M129" s="17"/>
      <c r="N129" s="17"/>
      <c r="O129" s="17"/>
      <c r="U129" s="17"/>
      <c r="V129" s="17"/>
      <c r="W129" s="17"/>
      <c r="X129" s="17"/>
      <c r="Y129" s="17"/>
    </row>
    <row r="130" s="5" customFormat="1" ht="21" customHeight="1" spans="1:25">
      <c r="A130" s="17"/>
      <c r="B130" s="17"/>
      <c r="C130" s="17" t="s">
        <v>35</v>
      </c>
      <c r="D130" s="17" t="s">
        <v>36</v>
      </c>
      <c r="E130" s="17" t="s">
        <v>37</v>
      </c>
      <c r="J130" s="24"/>
      <c r="K130" s="17"/>
      <c r="L130" s="17"/>
      <c r="M130" s="17" t="s">
        <v>35</v>
      </c>
      <c r="N130" s="17" t="s">
        <v>36</v>
      </c>
      <c r="O130" s="17" t="s">
        <v>37</v>
      </c>
      <c r="U130" s="17"/>
      <c r="V130" s="17"/>
      <c r="W130" s="17" t="s">
        <v>35</v>
      </c>
      <c r="X130" s="17" t="s">
        <v>36</v>
      </c>
      <c r="Y130" s="17" t="s">
        <v>37</v>
      </c>
    </row>
    <row r="131" s="5" customFormat="1" ht="21" customHeight="1" spans="3:25">
      <c r="C131" s="5">
        <f>AVERAGE(B124,B126:B127)</f>
        <v>0.41460741294386</v>
      </c>
      <c r="D131" s="29">
        <f>AVERAGE(C125)</f>
        <v>0</v>
      </c>
      <c r="E131" s="5">
        <f>AVERAGE(D128)</f>
        <v>0.417172681622891</v>
      </c>
      <c r="J131" s="24"/>
      <c r="M131" s="5">
        <f>AVERAGE(L124,L126)</f>
        <v>0.302460480356585</v>
      </c>
      <c r="N131" s="29">
        <f>AVERAGE(M127)</f>
        <v>0</v>
      </c>
      <c r="O131" s="5">
        <f>AVERAGE(N125,N128)</f>
        <v>0.577449821478661</v>
      </c>
      <c r="W131" s="5">
        <f>AVERAGE(V124,V126)</f>
        <v>0.30256958149399</v>
      </c>
      <c r="X131" s="29">
        <f>AVERAGE(W127)</f>
        <v>0.000183503560849433</v>
      </c>
      <c r="Y131" s="5">
        <f>AVERAGE(X125,X128)</f>
        <v>0.417293814160057</v>
      </c>
    </row>
    <row r="132" s="5" customFormat="1" ht="21" customHeight="1" spans="3:23">
      <c r="C132" s="5">
        <f>SUM(C131:E131)</f>
        <v>0.831780094566751</v>
      </c>
      <c r="J132" s="24"/>
      <c r="M132" s="5">
        <f>SUM(M131:O131)</f>
        <v>0.879910301835246</v>
      </c>
      <c r="W132" s="5">
        <f>SUM(W131:Y131)</f>
        <v>0.720046899214896</v>
      </c>
    </row>
    <row r="133" s="5" customFormat="1" ht="21" customHeight="1" spans="1:23">
      <c r="A133" s="87" t="s">
        <v>80</v>
      </c>
      <c r="B133" s="87"/>
      <c r="C133" s="5">
        <f>1/C132</f>
        <v>1.20224084049627</v>
      </c>
      <c r="J133" s="24"/>
      <c r="K133" s="87" t="s">
        <v>80</v>
      </c>
      <c r="L133" s="87"/>
      <c r="M133" s="5">
        <f>1/M132</f>
        <v>1.13647947741296</v>
      </c>
      <c r="U133" s="87" t="s">
        <v>80</v>
      </c>
      <c r="V133" s="87"/>
      <c r="W133" s="5">
        <f>1/W132</f>
        <v>1.38879842561693</v>
      </c>
    </row>
    <row r="134" s="5" customFormat="1" spans="1:11">
      <c r="A134" s="17"/>
      <c r="B134" s="24"/>
      <c r="C134" s="24"/>
      <c r="D134" s="24"/>
      <c r="E134" s="24"/>
      <c r="F134" s="24"/>
      <c r="G134" s="24"/>
      <c r="H134" s="24"/>
      <c r="I134" s="24"/>
      <c r="J134" s="24"/>
      <c r="K134" s="24"/>
    </row>
    <row r="135" spans="1:11">
      <c r="A135" s="1"/>
      <c r="B135" s="24"/>
      <c r="C135" s="24"/>
      <c r="D135" s="24"/>
      <c r="E135" s="24"/>
      <c r="F135" s="24"/>
      <c r="G135" s="24"/>
      <c r="H135" s="24"/>
      <c r="I135" s="24"/>
      <c r="J135" s="24"/>
      <c r="K135" s="24"/>
    </row>
    <row r="136" s="31" customFormat="1" spans="1:1">
      <c r="A136" s="31" t="s">
        <v>81</v>
      </c>
    </row>
    <row r="137" s="5" customFormat="1" spans="1:4">
      <c r="A137" s="80"/>
      <c r="C137" s="81"/>
      <c r="D137" s="17"/>
    </row>
    <row r="138" spans="2:7">
      <c r="B138" s="82" t="s">
        <v>25</v>
      </c>
      <c r="C138" s="82" t="s">
        <v>45</v>
      </c>
      <c r="D138" s="82" t="s">
        <v>82</v>
      </c>
      <c r="E138" s="82"/>
      <c r="F138" s="82"/>
      <c r="G138" s="59"/>
    </row>
    <row r="139" spans="2:7">
      <c r="B139" s="53">
        <v>0.2</v>
      </c>
      <c r="C139" s="83">
        <v>3</v>
      </c>
      <c r="D139" s="84">
        <f>B139*C139</f>
        <v>0.6</v>
      </c>
      <c r="E139" s="85" t="s">
        <v>47</v>
      </c>
      <c r="F139" s="96">
        <v>1</v>
      </c>
      <c r="G139" s="97"/>
    </row>
    <row r="140" spans="2:6">
      <c r="B140" s="34"/>
      <c r="C140" s="98"/>
      <c r="D140" s="34"/>
      <c r="E140" s="34"/>
      <c r="F140" s="34"/>
    </row>
    <row r="141" s="32" customFormat="1"/>
    <row r="142" s="45" customFormat="1" spans="1:1">
      <c r="A142" s="45" t="s">
        <v>83</v>
      </c>
    </row>
    <row r="143" s="32" customFormat="1"/>
    <row r="144" s="32" customFormat="1" spans="2:3">
      <c r="B144" s="32" t="s">
        <v>84</v>
      </c>
      <c r="C144" s="88">
        <v>3</v>
      </c>
    </row>
    <row r="146" s="31" customFormat="1" spans="1:1">
      <c r="A146" s="31" t="s">
        <v>85</v>
      </c>
    </row>
    <row r="147" s="32" customFormat="1"/>
    <row r="148" s="32" customFormat="1" spans="1:1">
      <c r="A148" s="32" t="s">
        <v>86</v>
      </c>
    </row>
    <row r="149" spans="2:9"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7</v>
      </c>
    </row>
    <row r="150" spans="1:10">
      <c r="A150" s="34" t="s">
        <v>13</v>
      </c>
      <c r="B150" s="39">
        <v>0.397940008672038</v>
      </c>
      <c r="C150" s="24">
        <v>0</v>
      </c>
      <c r="D150" s="24">
        <v>0</v>
      </c>
      <c r="E150" s="24">
        <v>0</v>
      </c>
      <c r="F150" s="24">
        <v>0.198970004336019</v>
      </c>
      <c r="G150" s="24">
        <v>0.397940008672038</v>
      </c>
      <c r="H150" s="24">
        <v>0.198970004336019</v>
      </c>
      <c r="I150" s="43">
        <v>0.110924374808178</v>
      </c>
      <c r="J150" s="101" t="s">
        <v>55</v>
      </c>
    </row>
    <row r="151" spans="1:10">
      <c r="A151" s="34" t="s">
        <v>14</v>
      </c>
      <c r="B151" s="28">
        <v>0</v>
      </c>
      <c r="C151" s="24">
        <v>0.698970004336019</v>
      </c>
      <c r="D151" s="24">
        <v>0</v>
      </c>
      <c r="E151" s="24">
        <v>0.397940008672038</v>
      </c>
      <c r="F151" s="24">
        <v>0</v>
      </c>
      <c r="G151" s="24">
        <v>0</v>
      </c>
      <c r="H151" s="24">
        <v>0</v>
      </c>
      <c r="I151" s="43">
        <v>0</v>
      </c>
      <c r="J151" s="101"/>
    </row>
    <row r="152" s="5" customFormat="1" spans="1:10">
      <c r="A152" s="1" t="s">
        <v>15</v>
      </c>
      <c r="B152" s="28">
        <v>0</v>
      </c>
      <c r="C152" s="24">
        <v>0.349485002168009</v>
      </c>
      <c r="D152" s="24">
        <v>0</v>
      </c>
      <c r="E152" s="24">
        <v>0.397940008672038</v>
      </c>
      <c r="F152" s="24">
        <v>0</v>
      </c>
      <c r="G152" s="24">
        <v>0</v>
      </c>
      <c r="H152" s="24">
        <v>0.198970004336019</v>
      </c>
      <c r="I152" s="43">
        <v>0.110924374808178</v>
      </c>
      <c r="J152" s="101"/>
    </row>
    <row r="153" s="21" customFormat="1" spans="1:11">
      <c r="A153" s="1" t="s">
        <v>13</v>
      </c>
      <c r="B153" s="28">
        <v>0.198970004336019</v>
      </c>
      <c r="C153" s="24">
        <v>0</v>
      </c>
      <c r="D153" s="24">
        <v>0</v>
      </c>
      <c r="E153" s="24">
        <v>0</v>
      </c>
      <c r="F153" s="24">
        <v>0.397940008672038</v>
      </c>
      <c r="G153" s="24">
        <v>0.198970004336019</v>
      </c>
      <c r="H153" s="24">
        <v>0</v>
      </c>
      <c r="I153" s="43">
        <v>0.110924374808178</v>
      </c>
      <c r="J153" s="102" t="s">
        <v>59</v>
      </c>
      <c r="K153" s="103"/>
    </row>
    <row r="154" s="21" customFormat="1" spans="1:11">
      <c r="A154" s="1" t="s">
        <v>14</v>
      </c>
      <c r="B154" s="28">
        <v>0.397940008672038</v>
      </c>
      <c r="C154" s="24">
        <v>0</v>
      </c>
      <c r="D154" s="24">
        <v>0</v>
      </c>
      <c r="E154" s="24">
        <v>0</v>
      </c>
      <c r="F154" s="24">
        <v>0</v>
      </c>
      <c r="G154" s="24">
        <v>0.397940008672038</v>
      </c>
      <c r="H154" s="24">
        <v>0.397940008672038</v>
      </c>
      <c r="I154" s="43">
        <v>0.221848749616356</v>
      </c>
      <c r="J154" s="102"/>
      <c r="K154" s="22"/>
    </row>
    <row r="155" s="21" customFormat="1" spans="1:11">
      <c r="A155" s="1" t="s">
        <v>15</v>
      </c>
      <c r="B155" s="14">
        <v>0</v>
      </c>
      <c r="C155" s="13">
        <v>0</v>
      </c>
      <c r="D155" s="13">
        <v>0</v>
      </c>
      <c r="E155" s="13">
        <v>0.198970004336019</v>
      </c>
      <c r="F155" s="13">
        <v>0.198970004336019</v>
      </c>
      <c r="G155" s="13">
        <v>0</v>
      </c>
      <c r="H155" s="13">
        <v>0.198970004336019</v>
      </c>
      <c r="I155" s="23">
        <v>0.221848749616356</v>
      </c>
      <c r="J155" s="102"/>
      <c r="K155" s="24"/>
    </row>
    <row r="156" s="21" customFormat="1" spans="1:11">
      <c r="A156" s="70" t="s">
        <v>13</v>
      </c>
      <c r="B156" s="28">
        <v>0</v>
      </c>
      <c r="C156" s="24">
        <v>0</v>
      </c>
      <c r="D156" s="24">
        <v>0</v>
      </c>
      <c r="E156" s="24">
        <v>0</v>
      </c>
      <c r="F156" s="7">
        <v>0.398</v>
      </c>
      <c r="G156" s="7">
        <v>0</v>
      </c>
      <c r="H156" s="7">
        <v>0</v>
      </c>
      <c r="I156" s="7">
        <v>0.222</v>
      </c>
      <c r="J156" s="101" t="s">
        <v>64</v>
      </c>
      <c r="K156" s="24"/>
    </row>
    <row r="157" s="21" customFormat="1" spans="1:11">
      <c r="A157" s="70" t="s">
        <v>14</v>
      </c>
      <c r="B157" s="28">
        <v>0.398</v>
      </c>
      <c r="C157" s="24">
        <v>0</v>
      </c>
      <c r="D157" s="24">
        <v>0</v>
      </c>
      <c r="E157" s="24">
        <v>0</v>
      </c>
      <c r="F157" s="24">
        <v>0</v>
      </c>
      <c r="G157" s="7">
        <v>0.398</v>
      </c>
      <c r="H157" s="7">
        <v>0.398</v>
      </c>
      <c r="I157" s="7">
        <v>0.222</v>
      </c>
      <c r="J157" s="101"/>
      <c r="K157" s="104"/>
    </row>
    <row r="158" spans="1:10">
      <c r="A158" s="70" t="s">
        <v>15</v>
      </c>
      <c r="B158" s="99">
        <v>0</v>
      </c>
      <c r="C158" s="56">
        <v>0</v>
      </c>
      <c r="D158" s="56">
        <v>0</v>
      </c>
      <c r="E158" s="56">
        <v>0.398</v>
      </c>
      <c r="F158" s="56">
        <v>0</v>
      </c>
      <c r="G158" s="56">
        <v>0</v>
      </c>
      <c r="H158" s="56">
        <v>0.398</v>
      </c>
      <c r="I158" s="56">
        <v>0.222</v>
      </c>
      <c r="J158" s="101"/>
    </row>
    <row r="160" spans="1:10">
      <c r="A160" s="100" t="s">
        <v>87</v>
      </c>
      <c r="B160" s="100"/>
      <c r="C160" s="100"/>
      <c r="D160" s="100"/>
      <c r="E160" s="100"/>
      <c r="F160" s="100"/>
      <c r="G160" s="100"/>
      <c r="H160" s="100"/>
      <c r="I160" s="100"/>
      <c r="J160" s="100"/>
    </row>
    <row r="161" spans="2:9">
      <c r="B161" s="1" t="s">
        <v>0</v>
      </c>
      <c r="C161" s="1" t="s">
        <v>1</v>
      </c>
      <c r="D161" s="1" t="s">
        <v>2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7</v>
      </c>
    </row>
    <row r="162" spans="1:10">
      <c r="A162" s="34" t="s">
        <v>13</v>
      </c>
      <c r="B162" s="39">
        <v>0.397940008672038</v>
      </c>
      <c r="C162" s="24">
        <v>0</v>
      </c>
      <c r="D162" s="24">
        <v>0</v>
      </c>
      <c r="E162" s="24">
        <v>0</v>
      </c>
      <c r="F162" s="24">
        <v>0.198970004336019</v>
      </c>
      <c r="G162" s="24">
        <v>0.397940008672038</v>
      </c>
      <c r="H162" s="24">
        <v>0.198970004336019</v>
      </c>
      <c r="I162" s="43">
        <v>0.110924374808178</v>
      </c>
      <c r="J162" s="101" t="s">
        <v>55</v>
      </c>
    </row>
    <row r="163" spans="1:10">
      <c r="A163" s="34" t="s">
        <v>14</v>
      </c>
      <c r="B163" s="28">
        <v>0</v>
      </c>
      <c r="C163" s="24">
        <v>0.698970004336019</v>
      </c>
      <c r="D163" s="24">
        <v>0</v>
      </c>
      <c r="E163" s="24">
        <v>0.397940008672038</v>
      </c>
      <c r="F163" s="24">
        <v>0</v>
      </c>
      <c r="G163" s="24">
        <v>0</v>
      </c>
      <c r="H163" s="24">
        <v>0</v>
      </c>
      <c r="I163" s="43">
        <v>0</v>
      </c>
      <c r="J163" s="101"/>
    </row>
    <row r="164" spans="1:10">
      <c r="A164" s="1" t="s">
        <v>15</v>
      </c>
      <c r="B164" s="28">
        <v>0</v>
      </c>
      <c r="C164" s="24">
        <v>0.349485002168009</v>
      </c>
      <c r="D164" s="24">
        <v>0</v>
      </c>
      <c r="E164" s="24">
        <v>0.397940008672038</v>
      </c>
      <c r="F164" s="24">
        <v>0</v>
      </c>
      <c r="G164" s="24">
        <v>0</v>
      </c>
      <c r="H164" s="24">
        <v>0.198970004336019</v>
      </c>
      <c r="I164" s="43">
        <v>0.110924374808178</v>
      </c>
      <c r="J164" s="101"/>
    </row>
    <row r="165" spans="1:10">
      <c r="A165" s="1" t="s">
        <v>13</v>
      </c>
      <c r="B165" s="28">
        <v>0.198970004336019</v>
      </c>
      <c r="C165" s="24">
        <v>0</v>
      </c>
      <c r="D165" s="24">
        <v>0</v>
      </c>
      <c r="E165" s="24">
        <v>0</v>
      </c>
      <c r="F165" s="24">
        <v>0.397940008672038</v>
      </c>
      <c r="G165" s="24">
        <v>0.198970004336019</v>
      </c>
      <c r="H165" s="24">
        <v>0</v>
      </c>
      <c r="I165" s="43">
        <v>0.110924374808178</v>
      </c>
      <c r="J165" s="102" t="s">
        <v>59</v>
      </c>
    </row>
    <row r="166" spans="1:10">
      <c r="A166" s="1" t="s">
        <v>14</v>
      </c>
      <c r="B166" s="28">
        <v>0.397940008672038</v>
      </c>
      <c r="C166" s="24">
        <v>0</v>
      </c>
      <c r="D166" s="24">
        <v>0</v>
      </c>
      <c r="E166" s="24">
        <v>0</v>
      </c>
      <c r="F166" s="24">
        <v>0</v>
      </c>
      <c r="G166" s="24">
        <v>0.397940008672038</v>
      </c>
      <c r="H166" s="24">
        <v>0.397940008672038</v>
      </c>
      <c r="I166" s="43">
        <v>0.221848749616356</v>
      </c>
      <c r="J166" s="102"/>
    </row>
    <row r="167" spans="1:10">
      <c r="A167" s="1" t="s">
        <v>15</v>
      </c>
      <c r="B167" s="99">
        <v>0</v>
      </c>
      <c r="C167" s="56">
        <v>0</v>
      </c>
      <c r="D167" s="56">
        <v>0</v>
      </c>
      <c r="E167" s="56">
        <v>0.398</v>
      </c>
      <c r="F167" s="56">
        <v>0</v>
      </c>
      <c r="G167" s="56">
        <v>0</v>
      </c>
      <c r="H167" s="56">
        <v>0.398</v>
      </c>
      <c r="I167" s="56">
        <v>0.222</v>
      </c>
      <c r="J167" s="102"/>
    </row>
    <row r="168" spans="1:10">
      <c r="A168" s="70" t="s">
        <v>13</v>
      </c>
      <c r="B168" s="28">
        <v>0</v>
      </c>
      <c r="C168" s="24">
        <v>0</v>
      </c>
      <c r="D168" s="24">
        <v>0</v>
      </c>
      <c r="E168" s="24">
        <v>0</v>
      </c>
      <c r="F168" s="7">
        <v>0.398</v>
      </c>
      <c r="G168" s="7">
        <v>0</v>
      </c>
      <c r="H168" s="7">
        <v>0</v>
      </c>
      <c r="I168" s="7">
        <v>0.222</v>
      </c>
      <c r="J168" s="101" t="s">
        <v>64</v>
      </c>
    </row>
    <row r="169" spans="1:10">
      <c r="A169" s="70" t="s">
        <v>14</v>
      </c>
      <c r="B169" s="28">
        <v>0.398</v>
      </c>
      <c r="C169" s="24">
        <v>0</v>
      </c>
      <c r="D169" s="24">
        <v>0</v>
      </c>
      <c r="E169" s="24">
        <v>0</v>
      </c>
      <c r="F169" s="24">
        <v>0</v>
      </c>
      <c r="G169" s="7">
        <v>0.398</v>
      </c>
      <c r="H169" s="7">
        <v>0.398</v>
      </c>
      <c r="I169" s="7">
        <v>0.222</v>
      </c>
      <c r="J169" s="101"/>
    </row>
    <row r="170" spans="1:10">
      <c r="A170" s="70" t="s">
        <v>15</v>
      </c>
      <c r="B170" s="14">
        <v>0</v>
      </c>
      <c r="C170" s="13">
        <v>0</v>
      </c>
      <c r="D170" s="13">
        <v>0</v>
      </c>
      <c r="E170" s="13">
        <v>0.198970004336019</v>
      </c>
      <c r="F170" s="13">
        <v>0.198970004336019</v>
      </c>
      <c r="G170" s="13">
        <v>0</v>
      </c>
      <c r="H170" s="13">
        <v>0.198970004336019</v>
      </c>
      <c r="I170" s="23">
        <v>0.221848749616356</v>
      </c>
      <c r="J170" s="101"/>
    </row>
    <row r="173" ht="17.25" customHeight="1"/>
    <row r="174" s="31" customFormat="1" spans="1:1">
      <c r="A174" s="31" t="s">
        <v>88</v>
      </c>
    </row>
    <row r="176" spans="1:29">
      <c r="A176" s="1" t="s">
        <v>89</v>
      </c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>
      <c r="A177" s="33"/>
      <c r="B177" s="22" t="s">
        <v>0</v>
      </c>
      <c r="C177" s="22" t="s">
        <v>1</v>
      </c>
      <c r="D177" s="22" t="s">
        <v>2</v>
      </c>
      <c r="E177" s="22" t="s">
        <v>3</v>
      </c>
      <c r="F177" s="22" t="s">
        <v>4</v>
      </c>
      <c r="G177" s="22" t="s">
        <v>5</v>
      </c>
      <c r="H177" s="22" t="s">
        <v>6</v>
      </c>
      <c r="I177" s="22" t="s">
        <v>7</v>
      </c>
      <c r="K177" s="7"/>
      <c r="L177" s="7"/>
      <c r="M177" s="7"/>
      <c r="N177" s="7"/>
      <c r="O177" s="7"/>
      <c r="P177" s="7"/>
      <c r="Q177" s="7"/>
      <c r="R177" s="7"/>
      <c r="S177" s="7"/>
      <c r="U177" s="10"/>
      <c r="V177" s="105"/>
      <c r="W177" s="40"/>
      <c r="X177" s="40"/>
      <c r="Y177" s="40"/>
      <c r="Z177" s="40"/>
      <c r="AA177" s="40"/>
      <c r="AB177" s="40"/>
      <c r="AC177" s="40"/>
    </row>
    <row r="178" spans="1:29">
      <c r="A178" s="25" t="s">
        <v>13</v>
      </c>
      <c r="B178" s="39">
        <v>0.397940008672038</v>
      </c>
      <c r="C178" s="24">
        <v>0</v>
      </c>
      <c r="D178" s="24">
        <v>0</v>
      </c>
      <c r="E178" s="24">
        <v>0</v>
      </c>
      <c r="F178" s="24">
        <v>0.198970004336019</v>
      </c>
      <c r="G178" s="24">
        <v>0.397940008672038</v>
      </c>
      <c r="H178" s="24">
        <v>0.198970004336019</v>
      </c>
      <c r="I178" s="43">
        <v>0.110924374808178</v>
      </c>
      <c r="K178" s="7"/>
      <c r="L178" s="7"/>
      <c r="M178" s="7"/>
      <c r="N178" s="7"/>
      <c r="O178" s="7"/>
      <c r="P178" s="7"/>
      <c r="Q178" s="7"/>
      <c r="R178" s="7"/>
      <c r="S178" s="7"/>
      <c r="U178" s="24"/>
      <c r="V178" s="24"/>
      <c r="W178" s="29"/>
      <c r="X178" s="29"/>
      <c r="Y178" s="29"/>
      <c r="Z178" s="29"/>
      <c r="AA178" s="29"/>
      <c r="AB178" s="29"/>
      <c r="AC178" s="29"/>
    </row>
    <row r="179" spans="1:29">
      <c r="A179" s="25" t="s">
        <v>14</v>
      </c>
      <c r="B179" s="28">
        <v>0</v>
      </c>
      <c r="C179" s="24">
        <v>0.698970004336019</v>
      </c>
      <c r="D179" s="24">
        <v>0</v>
      </c>
      <c r="E179" s="24">
        <v>0.397940008672038</v>
      </c>
      <c r="F179" s="24">
        <v>0</v>
      </c>
      <c r="G179" s="24">
        <v>0</v>
      </c>
      <c r="H179" s="24">
        <v>0</v>
      </c>
      <c r="I179" s="43">
        <v>0</v>
      </c>
      <c r="K179" s="7"/>
      <c r="L179" s="7"/>
      <c r="M179" s="7"/>
      <c r="N179" s="7"/>
      <c r="O179" s="7"/>
      <c r="P179" s="7"/>
      <c r="Q179" s="7"/>
      <c r="R179" s="7"/>
      <c r="S179" s="7"/>
      <c r="U179" s="24"/>
      <c r="V179" s="24"/>
      <c r="W179" s="29"/>
      <c r="X179" s="29"/>
      <c r="Y179" s="29"/>
      <c r="Z179" s="29"/>
      <c r="AA179" s="29"/>
      <c r="AB179" s="29"/>
      <c r="AC179" s="29"/>
    </row>
    <row r="180" spans="1:29">
      <c r="A180" s="17" t="s">
        <v>15</v>
      </c>
      <c r="B180" s="28">
        <v>0</v>
      </c>
      <c r="C180" s="24">
        <v>0.349485002168009</v>
      </c>
      <c r="D180" s="24">
        <v>0</v>
      </c>
      <c r="E180" s="24">
        <v>0.397940008672038</v>
      </c>
      <c r="F180" s="24">
        <v>0</v>
      </c>
      <c r="G180" s="24">
        <v>0</v>
      </c>
      <c r="H180" s="24">
        <v>0.198970004336019</v>
      </c>
      <c r="I180" s="43">
        <v>0.110924374808178</v>
      </c>
      <c r="K180" s="7"/>
      <c r="L180" s="7"/>
      <c r="M180" s="7"/>
      <c r="N180" s="7"/>
      <c r="O180" s="7"/>
      <c r="P180" s="7"/>
      <c r="Q180" s="7"/>
      <c r="R180" s="7"/>
      <c r="S180" s="7"/>
      <c r="U180" s="24"/>
      <c r="V180" s="24"/>
      <c r="W180" s="29"/>
      <c r="X180" s="29"/>
      <c r="Y180" s="29"/>
      <c r="Z180" s="29"/>
      <c r="AA180" s="29"/>
      <c r="AB180" s="29"/>
      <c r="AC180" s="29"/>
    </row>
    <row r="181" s="5" customFormat="1" spans="1:29">
      <c r="A181" s="17"/>
      <c r="B181" s="24"/>
      <c r="C181" s="24"/>
      <c r="D181" s="24"/>
      <c r="E181" s="24"/>
      <c r="F181" s="24"/>
      <c r="G181" s="24"/>
      <c r="H181" s="24"/>
      <c r="I181" s="24"/>
      <c r="K181" s="29"/>
      <c r="L181" s="29"/>
      <c r="M181" s="29"/>
      <c r="N181" s="29"/>
      <c r="O181" s="29"/>
      <c r="P181" s="29"/>
      <c r="Q181" s="29"/>
      <c r="R181" s="29"/>
      <c r="S181" s="29"/>
      <c r="U181" s="24"/>
      <c r="V181" s="24"/>
      <c r="W181" s="29"/>
      <c r="X181" s="29"/>
      <c r="Y181" s="29"/>
      <c r="Z181" s="29"/>
      <c r="AA181" s="29"/>
      <c r="AB181" s="29"/>
      <c r="AC181" s="29"/>
    </row>
    <row r="182" s="5" customFormat="1" spans="1:29">
      <c r="A182" s="17" t="s">
        <v>90</v>
      </c>
      <c r="B182" s="17"/>
      <c r="C182" s="17"/>
      <c r="D182" s="17"/>
      <c r="E182" s="17"/>
      <c r="F182" s="17"/>
      <c r="G182" s="17"/>
      <c r="H182" s="17"/>
      <c r="I182" s="17"/>
      <c r="J182" s="59"/>
      <c r="K182" s="29"/>
      <c r="L182" s="29"/>
      <c r="M182" s="29"/>
      <c r="N182" s="29"/>
      <c r="O182" s="29"/>
      <c r="P182" s="29"/>
      <c r="Q182" s="29"/>
      <c r="R182" s="29"/>
      <c r="S182" s="29"/>
      <c r="U182" s="24"/>
      <c r="V182" s="24"/>
      <c r="W182" s="29"/>
      <c r="X182" s="29"/>
      <c r="Y182" s="29"/>
      <c r="Z182" s="29"/>
      <c r="AA182" s="29"/>
      <c r="AB182" s="29"/>
      <c r="AC182" s="29"/>
    </row>
    <row r="183" s="5" customFormat="1" spans="1:29">
      <c r="A183" s="29"/>
      <c r="B183" s="29" t="s">
        <v>0</v>
      </c>
      <c r="C183" s="29" t="s">
        <v>1</v>
      </c>
      <c r="D183" s="29" t="s">
        <v>2</v>
      </c>
      <c r="E183" s="29" t="s">
        <v>3</v>
      </c>
      <c r="F183" s="29" t="s">
        <v>4</v>
      </c>
      <c r="G183" s="29" t="s">
        <v>5</v>
      </c>
      <c r="H183" s="29" t="s">
        <v>6</v>
      </c>
      <c r="I183" s="29" t="s">
        <v>7</v>
      </c>
      <c r="K183" s="29"/>
      <c r="L183" s="29"/>
      <c r="M183" s="29"/>
      <c r="N183" s="29"/>
      <c r="O183" s="29"/>
      <c r="P183" s="29"/>
      <c r="Q183" s="29"/>
      <c r="R183" s="29"/>
      <c r="S183" s="29"/>
      <c r="U183" s="24"/>
      <c r="V183" s="24"/>
      <c r="W183" s="29"/>
      <c r="X183" s="29"/>
      <c r="Y183" s="29"/>
      <c r="Z183" s="29"/>
      <c r="AA183" s="29"/>
      <c r="AB183" s="29"/>
      <c r="AC183" s="29"/>
    </row>
    <row r="184" s="5" customFormat="1" spans="1:29">
      <c r="A184" s="29" t="s">
        <v>13</v>
      </c>
      <c r="B184" s="28">
        <v>0.198970004336019</v>
      </c>
      <c r="C184" s="24">
        <v>0</v>
      </c>
      <c r="D184" s="24">
        <v>0</v>
      </c>
      <c r="E184" s="24">
        <v>0</v>
      </c>
      <c r="F184" s="24">
        <v>0.397940008672038</v>
      </c>
      <c r="G184" s="24">
        <v>0.198970004336019</v>
      </c>
      <c r="H184" s="24">
        <v>0</v>
      </c>
      <c r="I184" s="43">
        <v>0.110924374808178</v>
      </c>
      <c r="K184" s="29"/>
      <c r="L184" s="29"/>
      <c r="M184" s="29"/>
      <c r="N184" s="29"/>
      <c r="O184" s="29"/>
      <c r="P184" s="29"/>
      <c r="Q184" s="29"/>
      <c r="R184" s="29"/>
      <c r="S184" s="29"/>
      <c r="U184" s="24"/>
      <c r="V184" s="24"/>
      <c r="W184" s="29"/>
      <c r="X184" s="29"/>
      <c r="Y184" s="29"/>
      <c r="Z184" s="29"/>
      <c r="AA184" s="29"/>
      <c r="AB184" s="29"/>
      <c r="AC184" s="29"/>
    </row>
    <row r="185" s="5" customFormat="1" spans="1:29">
      <c r="A185" s="29" t="s">
        <v>14</v>
      </c>
      <c r="B185" s="28">
        <v>0.397940008672038</v>
      </c>
      <c r="C185" s="24">
        <v>0</v>
      </c>
      <c r="D185" s="24">
        <v>0</v>
      </c>
      <c r="E185" s="24">
        <v>0</v>
      </c>
      <c r="F185" s="24">
        <v>0</v>
      </c>
      <c r="G185" s="24">
        <v>0.397940008672038</v>
      </c>
      <c r="H185" s="24">
        <v>0.397940008672038</v>
      </c>
      <c r="I185" s="43">
        <v>0.221848749616356</v>
      </c>
      <c r="K185" s="29"/>
      <c r="L185" s="29"/>
      <c r="M185" s="29"/>
      <c r="N185" s="29"/>
      <c r="O185" s="29"/>
      <c r="P185" s="29"/>
      <c r="Q185" s="29"/>
      <c r="R185" s="29"/>
      <c r="S185" s="29"/>
      <c r="U185" s="24"/>
      <c r="V185" s="24"/>
      <c r="W185" s="29"/>
      <c r="X185" s="29"/>
      <c r="Y185" s="29"/>
      <c r="Z185" s="29"/>
      <c r="AA185" s="29"/>
      <c r="AB185" s="29"/>
      <c r="AC185" s="29"/>
    </row>
    <row r="186" s="5" customFormat="1" spans="1:29">
      <c r="A186" s="29" t="s">
        <v>15</v>
      </c>
      <c r="B186" s="28">
        <v>0</v>
      </c>
      <c r="C186" s="24">
        <v>0</v>
      </c>
      <c r="D186" s="24">
        <v>0</v>
      </c>
      <c r="E186" s="24">
        <v>0.398</v>
      </c>
      <c r="F186" s="24">
        <v>0</v>
      </c>
      <c r="G186" s="24">
        <v>0</v>
      </c>
      <c r="H186" s="24">
        <v>0.398</v>
      </c>
      <c r="I186" s="43">
        <v>0.222</v>
      </c>
      <c r="K186" s="29"/>
      <c r="L186" s="29"/>
      <c r="M186" s="29"/>
      <c r="N186" s="29"/>
      <c r="O186" s="29"/>
      <c r="P186" s="29"/>
      <c r="Q186" s="29"/>
      <c r="R186" s="29"/>
      <c r="S186" s="29"/>
      <c r="U186" s="24"/>
      <c r="V186" s="24"/>
      <c r="W186" s="29"/>
      <c r="X186" s="29"/>
      <c r="Y186" s="29"/>
      <c r="Z186" s="29"/>
      <c r="AA186" s="29"/>
      <c r="AB186" s="29"/>
      <c r="AC186" s="29"/>
    </row>
    <row r="187" s="5" customFormat="1" spans="1:29">
      <c r="A187" s="17"/>
      <c r="B187" s="24"/>
      <c r="C187" s="24"/>
      <c r="D187" s="24"/>
      <c r="E187" s="24"/>
      <c r="F187" s="24"/>
      <c r="G187" s="24"/>
      <c r="H187" s="24"/>
      <c r="I187" s="24"/>
      <c r="K187" s="29"/>
      <c r="L187" s="29"/>
      <c r="M187" s="29"/>
      <c r="N187" s="29"/>
      <c r="O187" s="29"/>
      <c r="P187" s="29"/>
      <c r="Q187" s="29"/>
      <c r="R187" s="29"/>
      <c r="S187" s="29"/>
      <c r="U187" s="24"/>
      <c r="V187" s="24"/>
      <c r="W187" s="29"/>
      <c r="X187" s="29"/>
      <c r="Y187" s="29"/>
      <c r="Z187" s="29"/>
      <c r="AA187" s="29"/>
      <c r="AB187" s="29"/>
      <c r="AC187" s="29"/>
    </row>
    <row r="188" s="5" customFormat="1" spans="1:29">
      <c r="A188" s="24" t="s">
        <v>91</v>
      </c>
      <c r="B188" s="24"/>
      <c r="C188" s="24"/>
      <c r="D188" s="24"/>
      <c r="E188" s="24"/>
      <c r="F188" s="24"/>
      <c r="G188" s="24"/>
      <c r="H188" s="24"/>
      <c r="I188" s="24"/>
      <c r="K188" s="29"/>
      <c r="L188" s="29"/>
      <c r="M188" s="29"/>
      <c r="N188" s="29"/>
      <c r="O188" s="29"/>
      <c r="P188" s="29"/>
      <c r="Q188" s="29"/>
      <c r="R188" s="29"/>
      <c r="S188" s="29"/>
      <c r="U188" s="24"/>
      <c r="V188" s="24"/>
      <c r="W188" s="29"/>
      <c r="X188" s="29"/>
      <c r="Y188" s="29"/>
      <c r="Z188" s="29"/>
      <c r="AA188" s="29"/>
      <c r="AB188" s="29"/>
      <c r="AC188" s="29"/>
    </row>
    <row r="189" s="5" customFormat="1" spans="1:29">
      <c r="A189" s="10"/>
      <c r="B189" s="24" t="s">
        <v>0</v>
      </c>
      <c r="C189" s="29" t="s">
        <v>1</v>
      </c>
      <c r="D189" s="29" t="s">
        <v>2</v>
      </c>
      <c r="E189" s="29" t="s">
        <v>3</v>
      </c>
      <c r="F189" s="29" t="s">
        <v>4</v>
      </c>
      <c r="G189" s="29" t="s">
        <v>5</v>
      </c>
      <c r="H189" s="29" t="s">
        <v>6</v>
      </c>
      <c r="I189" s="29" t="s">
        <v>7</v>
      </c>
      <c r="K189" s="29"/>
      <c r="L189" s="29"/>
      <c r="M189" s="29"/>
      <c r="N189" s="29"/>
      <c r="O189" s="29"/>
      <c r="P189" s="29"/>
      <c r="Q189" s="29"/>
      <c r="R189" s="29"/>
      <c r="S189" s="29"/>
      <c r="U189" s="24"/>
      <c r="V189" s="24"/>
      <c r="W189" s="29"/>
      <c r="X189" s="29"/>
      <c r="Y189" s="29"/>
      <c r="Z189" s="29"/>
      <c r="AA189" s="29"/>
      <c r="AB189" s="29"/>
      <c r="AC189" s="29"/>
    </row>
    <row r="190" s="5" customFormat="1" spans="1:29">
      <c r="A190" s="24" t="s">
        <v>13</v>
      </c>
      <c r="B190" s="28">
        <v>0</v>
      </c>
      <c r="C190" s="24">
        <v>0</v>
      </c>
      <c r="D190" s="24">
        <v>0</v>
      </c>
      <c r="E190" s="24">
        <v>0</v>
      </c>
      <c r="F190" s="38">
        <v>0.398</v>
      </c>
      <c r="G190" s="38">
        <v>0</v>
      </c>
      <c r="H190" s="38">
        <v>0</v>
      </c>
      <c r="I190" s="42">
        <v>0.222</v>
      </c>
      <c r="K190" s="29"/>
      <c r="L190" s="29"/>
      <c r="M190" s="29"/>
      <c r="N190" s="29"/>
      <c r="O190" s="29"/>
      <c r="P190" s="29"/>
      <c r="Q190" s="29"/>
      <c r="R190" s="29"/>
      <c r="S190" s="29"/>
      <c r="U190" s="24"/>
      <c r="V190" s="24"/>
      <c r="W190" s="29"/>
      <c r="X190" s="29"/>
      <c r="Y190" s="29"/>
      <c r="Z190" s="29"/>
      <c r="AA190" s="29"/>
      <c r="AB190" s="29"/>
      <c r="AC190" s="29"/>
    </row>
    <row r="191" s="5" customFormat="1" spans="1:29">
      <c r="A191" s="24" t="s">
        <v>14</v>
      </c>
      <c r="B191" s="28">
        <v>0.398</v>
      </c>
      <c r="C191" s="24">
        <v>0</v>
      </c>
      <c r="D191" s="24">
        <v>0</v>
      </c>
      <c r="E191" s="24">
        <v>0</v>
      </c>
      <c r="F191" s="24">
        <v>0</v>
      </c>
      <c r="G191" s="24">
        <v>0.398</v>
      </c>
      <c r="H191" s="24">
        <v>0.398</v>
      </c>
      <c r="I191" s="43">
        <v>0.222</v>
      </c>
      <c r="K191" s="29"/>
      <c r="L191" s="29"/>
      <c r="M191" s="29"/>
      <c r="N191" s="29"/>
      <c r="O191" s="29"/>
      <c r="P191" s="29"/>
      <c r="Q191" s="29"/>
      <c r="R191" s="29"/>
      <c r="S191" s="29"/>
      <c r="U191" s="24"/>
      <c r="V191" s="24"/>
      <c r="W191" s="29"/>
      <c r="X191" s="29"/>
      <c r="Y191" s="29"/>
      <c r="Z191" s="29"/>
      <c r="AA191" s="29"/>
      <c r="AB191" s="29"/>
      <c r="AC191" s="29"/>
    </row>
    <row r="192" s="5" customFormat="1" spans="1:29">
      <c r="A192" s="24" t="s">
        <v>15</v>
      </c>
      <c r="B192" s="28">
        <v>0</v>
      </c>
      <c r="C192" s="24">
        <v>0</v>
      </c>
      <c r="D192" s="24">
        <v>0</v>
      </c>
      <c r="E192" s="24">
        <v>0.198970004336019</v>
      </c>
      <c r="F192" s="24">
        <v>0.198970004336019</v>
      </c>
      <c r="G192" s="24">
        <v>0</v>
      </c>
      <c r="H192" s="24">
        <v>0.198970004336019</v>
      </c>
      <c r="I192" s="43">
        <v>0.221848749616356</v>
      </c>
      <c r="K192" s="29"/>
      <c r="L192" s="29"/>
      <c r="M192" s="29"/>
      <c r="N192" s="29"/>
      <c r="O192" s="29"/>
      <c r="P192" s="29"/>
      <c r="Q192" s="29"/>
      <c r="R192" s="29"/>
      <c r="S192" s="29"/>
      <c r="U192" s="24"/>
      <c r="V192" s="24"/>
      <c r="W192" s="29"/>
      <c r="X192" s="29"/>
      <c r="Y192" s="29"/>
      <c r="Z192" s="29"/>
      <c r="AA192" s="29"/>
      <c r="AB192" s="29"/>
      <c r="AC192" s="29"/>
    </row>
    <row r="193" spans="2:9">
      <c r="B193" s="5"/>
      <c r="C193" s="5"/>
      <c r="D193" s="5"/>
      <c r="E193" s="5"/>
      <c r="F193" s="5"/>
      <c r="G193" s="5"/>
      <c r="H193" s="5"/>
      <c r="I193" s="5"/>
    </row>
    <row r="194" s="31" customFormat="1" spans="1:1">
      <c r="A194" s="31" t="s">
        <v>92</v>
      </c>
    </row>
    <row r="197" s="31" customFormat="1" spans="1:1">
      <c r="A197" s="31" t="s">
        <v>93</v>
      </c>
    </row>
    <row r="199" spans="1:29">
      <c r="A199" s="1" t="s">
        <v>89</v>
      </c>
      <c r="B199" s="1"/>
      <c r="C199" s="1"/>
      <c r="D199" s="1"/>
      <c r="E199" s="1"/>
      <c r="F199" s="1"/>
      <c r="G199" s="1"/>
      <c r="H199" s="1"/>
      <c r="I199" s="1"/>
      <c r="K199" s="1" t="s">
        <v>90</v>
      </c>
      <c r="L199" s="1"/>
      <c r="M199" s="1"/>
      <c r="N199" s="1"/>
      <c r="O199" s="1"/>
      <c r="P199" s="1"/>
      <c r="Q199" s="1"/>
      <c r="R199" s="1"/>
      <c r="S199" s="1"/>
      <c r="U199" s="24" t="s">
        <v>91</v>
      </c>
      <c r="V199" s="24"/>
      <c r="W199" s="24"/>
      <c r="X199" s="24"/>
      <c r="Y199" s="24"/>
      <c r="Z199" s="24"/>
      <c r="AA199" s="24"/>
      <c r="AB199" s="24"/>
      <c r="AC199" s="24"/>
    </row>
    <row r="200" spans="1:29">
      <c r="A200" s="33"/>
      <c r="B200" s="22" t="s">
        <v>0</v>
      </c>
      <c r="C200" s="22" t="s">
        <v>1</v>
      </c>
      <c r="D200" s="22" t="s">
        <v>2</v>
      </c>
      <c r="E200" s="22" t="s">
        <v>3</v>
      </c>
      <c r="F200" s="22" t="s">
        <v>4</v>
      </c>
      <c r="G200" s="22" t="s">
        <v>5</v>
      </c>
      <c r="H200" s="22" t="s">
        <v>6</v>
      </c>
      <c r="I200" s="22" t="s">
        <v>7</v>
      </c>
      <c r="K200" s="7"/>
      <c r="L200" s="7" t="s">
        <v>0</v>
      </c>
      <c r="M200" s="7" t="s">
        <v>1</v>
      </c>
      <c r="N200" s="7" t="s">
        <v>2</v>
      </c>
      <c r="O200" s="7" t="s">
        <v>3</v>
      </c>
      <c r="P200" s="7" t="s">
        <v>4</v>
      </c>
      <c r="Q200" s="7" t="s">
        <v>5</v>
      </c>
      <c r="R200" s="7" t="s">
        <v>6</v>
      </c>
      <c r="S200" s="7" t="s">
        <v>7</v>
      </c>
      <c r="U200" s="10"/>
      <c r="V200" s="38" t="s">
        <v>0</v>
      </c>
      <c r="W200" s="7" t="s">
        <v>1</v>
      </c>
      <c r="X200" s="7" t="s">
        <v>2</v>
      </c>
      <c r="Y200" s="7" t="s">
        <v>3</v>
      </c>
      <c r="Z200" s="7" t="s">
        <v>4</v>
      </c>
      <c r="AA200" s="7" t="s">
        <v>5</v>
      </c>
      <c r="AB200" s="7" t="s">
        <v>6</v>
      </c>
      <c r="AC200" s="7" t="s">
        <v>7</v>
      </c>
    </row>
    <row r="201" spans="1:29">
      <c r="A201" s="34" t="s">
        <v>13</v>
      </c>
      <c r="B201" s="39">
        <v>0.397940008672038</v>
      </c>
      <c r="C201" s="24">
        <v>0</v>
      </c>
      <c r="D201" s="24">
        <v>0</v>
      </c>
      <c r="E201" s="24">
        <v>0</v>
      </c>
      <c r="F201" s="24">
        <v>0.198970004336019</v>
      </c>
      <c r="G201" s="24">
        <v>0.397940008672038</v>
      </c>
      <c r="H201" s="24">
        <v>0.198970004336019</v>
      </c>
      <c r="I201" s="43">
        <v>0.110924374808178</v>
      </c>
      <c r="K201" s="7" t="s">
        <v>13</v>
      </c>
      <c r="L201" s="28">
        <v>0.198970004336019</v>
      </c>
      <c r="M201" s="24">
        <v>0</v>
      </c>
      <c r="N201" s="24">
        <v>0</v>
      </c>
      <c r="O201" s="24">
        <v>0</v>
      </c>
      <c r="P201" s="24">
        <v>0.397940008672038</v>
      </c>
      <c r="Q201" s="24">
        <v>0.198970004336019</v>
      </c>
      <c r="R201" s="24">
        <v>0</v>
      </c>
      <c r="S201" s="43">
        <v>0.110924374808178</v>
      </c>
      <c r="U201" s="24" t="s">
        <v>13</v>
      </c>
      <c r="V201" s="28">
        <v>0</v>
      </c>
      <c r="W201" s="24">
        <v>0</v>
      </c>
      <c r="X201" s="24">
        <v>0</v>
      </c>
      <c r="Y201" s="24">
        <v>0</v>
      </c>
      <c r="Z201" s="38">
        <v>0.398</v>
      </c>
      <c r="AA201" s="38">
        <v>0</v>
      </c>
      <c r="AB201" s="38">
        <v>0</v>
      </c>
      <c r="AC201" s="42">
        <v>0.222</v>
      </c>
    </row>
    <row r="202" spans="1:29">
      <c r="A202" s="34" t="s">
        <v>14</v>
      </c>
      <c r="B202" s="28">
        <v>0</v>
      </c>
      <c r="C202" s="24">
        <v>0.698970004336019</v>
      </c>
      <c r="D202" s="24">
        <v>0</v>
      </c>
      <c r="E202" s="24">
        <v>0.397940008672038</v>
      </c>
      <c r="F202" s="24">
        <v>0</v>
      </c>
      <c r="G202" s="24">
        <v>0</v>
      </c>
      <c r="H202" s="24">
        <v>0</v>
      </c>
      <c r="I202" s="43">
        <v>0</v>
      </c>
      <c r="K202" s="7" t="s">
        <v>14</v>
      </c>
      <c r="L202" s="28">
        <v>0.397940008672038</v>
      </c>
      <c r="M202" s="24">
        <v>0</v>
      </c>
      <c r="N202" s="24">
        <v>0</v>
      </c>
      <c r="O202" s="24">
        <v>0</v>
      </c>
      <c r="P202" s="24">
        <v>0</v>
      </c>
      <c r="Q202" s="24">
        <v>0.397940008672038</v>
      </c>
      <c r="R202" s="24">
        <v>0.397940008672038</v>
      </c>
      <c r="S202" s="43">
        <v>0.221848749616356</v>
      </c>
      <c r="U202" s="24" t="s">
        <v>14</v>
      </c>
      <c r="V202" s="28">
        <v>0.398</v>
      </c>
      <c r="W202" s="24">
        <v>0</v>
      </c>
      <c r="X202" s="24">
        <v>0</v>
      </c>
      <c r="Y202" s="24">
        <v>0</v>
      </c>
      <c r="Z202" s="24">
        <v>0</v>
      </c>
      <c r="AA202" s="24">
        <v>0.398</v>
      </c>
      <c r="AB202" s="24">
        <v>0.398</v>
      </c>
      <c r="AC202" s="43">
        <v>0.222</v>
      </c>
    </row>
    <row r="203" spans="1:29">
      <c r="A203" s="1" t="s">
        <v>15</v>
      </c>
      <c r="B203" s="28">
        <v>0</v>
      </c>
      <c r="C203" s="24">
        <v>0.349485002168009</v>
      </c>
      <c r="D203" s="24">
        <v>0</v>
      </c>
      <c r="E203" s="24">
        <v>0.397940008672038</v>
      </c>
      <c r="F203" s="24">
        <v>0</v>
      </c>
      <c r="G203" s="24">
        <v>0</v>
      </c>
      <c r="H203" s="24">
        <v>0.198970004336019</v>
      </c>
      <c r="I203" s="43">
        <v>0.110924374808178</v>
      </c>
      <c r="K203" s="7" t="s">
        <v>15</v>
      </c>
      <c r="L203" s="28">
        <v>0</v>
      </c>
      <c r="M203" s="24">
        <v>0</v>
      </c>
      <c r="N203" s="24">
        <v>0</v>
      </c>
      <c r="O203" s="24">
        <v>0.398</v>
      </c>
      <c r="P203" s="24">
        <v>0</v>
      </c>
      <c r="Q203" s="24">
        <v>0</v>
      </c>
      <c r="R203" s="24">
        <v>0.398</v>
      </c>
      <c r="S203" s="43">
        <v>0.222</v>
      </c>
      <c r="U203" s="24" t="s">
        <v>15</v>
      </c>
      <c r="V203" s="28">
        <v>0</v>
      </c>
      <c r="W203" s="24">
        <v>0</v>
      </c>
      <c r="X203" s="24">
        <v>0</v>
      </c>
      <c r="Y203" s="24">
        <v>0.198970004336019</v>
      </c>
      <c r="Z203" s="24">
        <v>0.198970004336019</v>
      </c>
      <c r="AA203" s="24">
        <v>0</v>
      </c>
      <c r="AB203" s="24">
        <v>0.198970004336019</v>
      </c>
      <c r="AC203" s="43">
        <v>0.221848749616356</v>
      </c>
    </row>
    <row r="205" spans="12:24">
      <c r="L205" s="1" t="s">
        <v>13</v>
      </c>
      <c r="M205" s="1" t="s">
        <v>14</v>
      </c>
      <c r="N205" s="1" t="s">
        <v>15</v>
      </c>
      <c r="V205" s="1" t="s">
        <v>13</v>
      </c>
      <c r="W205" s="1" t="s">
        <v>14</v>
      </c>
      <c r="X205" s="1" t="s">
        <v>15</v>
      </c>
    </row>
    <row r="206" spans="2:25">
      <c r="B206" s="1" t="s">
        <v>13</v>
      </c>
      <c r="C206" s="1" t="s">
        <v>14</v>
      </c>
      <c r="D206" s="1" t="s">
        <v>15</v>
      </c>
      <c r="K206" s="1" t="s">
        <v>8</v>
      </c>
      <c r="L206" s="7">
        <f>SQRT((B8-$L$201)^2+(C8-$M$201)^2+(D8-$N$201)^2+(E8-$O$201)^2+(F8-$P$201)^2+(G8-$Q$201)^2+(H8-$R$201)^2+(I8-$S$201)^2)</f>
        <v>0.302460480356585</v>
      </c>
      <c r="M206" s="7">
        <f>SQRT((B8-$L$202)^2+(C8-$M$202)^2+(D8-$N$202)^2+(E8-$O$202)^2+(F8-$P$202)^2+(G8-$Q$202)^2+(H8-$R$202)^2+(I8-$S$202)^2)</f>
        <v>0.604920960713169</v>
      </c>
      <c r="N206" s="7">
        <f>SQRT((B8-$L$203)^2+(C8-$M$203)^2+(D8-$N$203)^2+(E8-$O$203)^2+(F8-$P$203)^2+(G8-$Q$203)^2+(H8-$R$203)^2+(I8-$S$203)^2)</f>
        <v>0.917148162242996</v>
      </c>
      <c r="O206" t="s">
        <v>13</v>
      </c>
      <c r="U206" s="1" t="s">
        <v>8</v>
      </c>
      <c r="V206" s="107">
        <f>SQRT((B8-$V$201)^2+(C8-$W$201)^2+(D8-$X$201)^2+(E8-$Y$201)^2+(F8-$Z$201)^2+(G8-$AA$201)^2+(H8-$AB$201)^2+(I8-$AC$201)^2)</f>
        <v>0.604976449626564</v>
      </c>
      <c r="W206" s="107">
        <f>SQRT((B8-$V$202)^2+(C8-$W$202)^2+(D8-$X$202)^2+(E8-$Y$202)^2+(F8-$Z$202)^2+(G8-$AA$202)^2+(H8-$AB$202)^2+(I8-$AC$202)^2)</f>
        <v>0.605015915245062</v>
      </c>
      <c r="X206" s="7">
        <f>SQRT((B8-$V$203)^2+(C8-$W$203)^2+(D8-$X$203)^2+(E8-$Y$203)^2+(F8-$Z$203)^2+(G8-$AA$203)^2+(H8-$AB$203)^2+(I8-$AC$203)^2)</f>
        <v>0.696201520097859</v>
      </c>
      <c r="Y206" t="s">
        <v>13</v>
      </c>
    </row>
    <row r="207" spans="1:25">
      <c r="A207" s="1" t="s">
        <v>8</v>
      </c>
      <c r="B207" s="7">
        <f>SQRT((B8-$B$201)^2+(C8-$C$201)^2+(D8-$D$201)^2+(E8-$E$201)^2+(F8-$F$201)^2+(G8-$G$201)^2+(H8-$H$201)^2+(I8-$I$201)^2)</f>
        <v>0.302460480356585</v>
      </c>
      <c r="C207" s="7">
        <f>SQRT((B8-$B$202)^2+(C8-$C$202)^2+(D8-$D$202)^2+(E8-$E$202)^2+(F8-$F$202)^2+(G8-$G$202)^2+(H8-$H$202)^2+(I8-$I$202)^2)</f>
        <v>1.0592374941292</v>
      </c>
      <c r="D207" s="7">
        <f>SQRT((B8-$B$203)^2+(C8-$C$203)^2+(D8-$D$203)^2+(E8-$E$203)^2+(F8-$F$203)^2+(G8-$G$203)^2+(H8-$H$203)^2+(I8-$I$203)^2)</f>
        <v>0.898586694927117</v>
      </c>
      <c r="E207" t="s">
        <v>13</v>
      </c>
      <c r="K207" s="1" t="s">
        <v>9</v>
      </c>
      <c r="L207" s="7">
        <f>SQRT((B9-$L$201)^2+(C9-$M$201)^2+(D9-$N$201)^2+(E9-$O$201)^2+(F9-$P$201)^2+(G9-$Q$201)^2+(H9-$R$201)^2+(I9-$S$201)^2)</f>
        <v>0.946970913039483</v>
      </c>
      <c r="M207" s="7">
        <f>SQRT((B9-$L$202)^2+(C9-$M$202)^2+(D9-$N$202)^2+(E9-$O$202)^2+(F9-$P$202)^2+(G9-$Q$202)^2+(H9-$R$202)^2+(I9-$S$202)^2)</f>
        <v>1.08222037343391</v>
      </c>
      <c r="N207" s="7">
        <f>SQRT((B9-$L$203)^2+(C9-$M$203)^2+(D9-$N$203)^2+(E9-$O$203)^2+(F9-$P$203)^2+(G9-$Q$203)^2+(H9-$R$203)^2+(I9-$S$203)^2)</f>
        <v>0.834414208028874</v>
      </c>
      <c r="O207" t="s">
        <v>15</v>
      </c>
      <c r="U207" s="1" t="s">
        <v>9</v>
      </c>
      <c r="V207" s="7">
        <f>SQRT((B9-$V$201)^2+(C9-$W$201)^2+(D9-$X$201)^2+(E9-$Y$201)^2+(F9-$Z$201)^2+(G9-$AA$201)^2+(H9-$AB$201)^2+(I9-$AC$201)^2)</f>
        <v>0.924447574210347</v>
      </c>
      <c r="W207" s="7">
        <f>SQRT((B9-$V$202)^2+(C9-$W$202)^2+(D9-$X$202)^2+(E9-$Y$202)^2+(F9-$Z$202)^2+(G9-$AA$202)^2+(H9-$AB$202)^2+(I9-$AC$202)^2)</f>
        <v>1.08231756775144</v>
      </c>
      <c r="X207" s="7">
        <f>SQRT((B9-$V$203)^2+(C9-$W$203)^2+(D9-$X$203)^2+(E9-$Y$203)^2+(F9-$Z$203)^2+(G9-$AA$203)^2+(H9-$AB$203)^2+(I9-$AC$203)^2)</f>
        <v>0.810273486265138</v>
      </c>
      <c r="Y207" t="s">
        <v>15</v>
      </c>
    </row>
    <row r="208" spans="1:25">
      <c r="A208" s="1" t="s">
        <v>9</v>
      </c>
      <c r="B208" s="7">
        <f>SQRT((B9-$B$201)^2+(C9-$C$201)^2+(D9-$D$201)^2+(E9-$E$201)^2+(F9-$F$201)^2+(G9-$G$201)^2+(H9-$H$201)^2+(I9-$I$201)^2)</f>
        <v>1.02718555317174</v>
      </c>
      <c r="C208" s="7">
        <f>SQRT((B9-$B$202)^2+(C9-$C$202)^2+(D9-$D$202)^2+(E9-$E$202)^2+(F9-$F$202)^2+(G9-$G$202)^2+(H9-$H$202)^2+(I9-$I$202)^2)</f>
        <v>0</v>
      </c>
      <c r="D208" s="7">
        <f>SQRT((B9-$B$203)^2+(C9-$C$203)^2+(D9-$D$203)^2+(E9-$E$203)^2+(F9-$F$203)^2+(G9-$G$203)^2+(H9-$H$203)^2+(I9-$I$203)^2)</f>
        <v>0.417172681622891</v>
      </c>
      <c r="E208" t="s">
        <v>14</v>
      </c>
      <c r="K208" s="1" t="s">
        <v>10</v>
      </c>
      <c r="L208" s="7">
        <f>SQRT((B10-$L$201)^2+(C10-$M$201)^2+(D10-$N$201)^2+(E10-$O$201)^2+(F10-$P$201)^2+(G10-$Q$201)^2+(H10-$R$201)^2+(I10-$S$201)^2)</f>
        <v>0.302460480356585</v>
      </c>
      <c r="M208" s="7">
        <f>SQRT((B10-$L$202)^2+(C10-$M$202)^2+(D10-$N$202)^2+(E10-$O$202)^2+(F10-$P$202)^2+(G10-$Q$202)^2+(H10-$R$202)^2+(I10-$S$202)^2)</f>
        <v>0.795880017344075</v>
      </c>
      <c r="N208" s="7">
        <f>SQRT((B10-$L$203)^2+(C10-$M$203)^2+(D10-$N$203)^2+(E10-$O$203)^2+(F10-$P$203)^2+(G10-$Q$203)^2+(H10-$R$203)^2+(I10-$S$203)^2)</f>
        <v>0.689321603737022</v>
      </c>
      <c r="O208" t="s">
        <v>13</v>
      </c>
      <c r="U208" s="1" t="s">
        <v>10</v>
      </c>
      <c r="V208" s="7">
        <f>SQRT((B10-$V$201)^2+(C10-$W$201)^2+(D10-$X$201)^2+(E10-$Y$201)^2+(F10-$Z$201)^2+(G10-$AA$201)^2+(H10-$AB$201)^2+(I10-$AC$201)^2)</f>
        <v>0.000162713361415198</v>
      </c>
      <c r="W208" s="7">
        <f>SQRT((B10-$V$202)^2+(C10-$W$202)^2+(D10-$X$202)^2+(E10-$Y$202)^2+(F10-$Z$202)^2+(G10-$AA$202)^2+(H10-$AB$202)^2+(I10-$AC$202)^2)</f>
        <v>0.795970020401887</v>
      </c>
      <c r="X208" s="7">
        <f>SQRT((B10-$V$203)^2+(C10-$W$203)^2+(D10-$X$203)^2+(E10-$Y$203)^2+(F10-$Z$203)^2+(G10-$AA$203)^2+(H10-$AB$203)^2+(I10-$AC$203)^2)</f>
        <v>0.344626156692184</v>
      </c>
      <c r="Y208" t="s">
        <v>13</v>
      </c>
    </row>
    <row r="209" spans="1:25">
      <c r="A209" s="1" t="s">
        <v>10</v>
      </c>
      <c r="B209" s="7">
        <f>SQRT((B10-$B$201)^2+(C10-$C$201)^2+(D10-$D$201)^2+(E10-$E$201)^2+(F10-$F$201)^2+(G10-$G$201)^2+(H10-$H$201)^2+(I10-$I$201)^2)</f>
        <v>0.638901278118411</v>
      </c>
      <c r="C209" s="7">
        <f>SQRT((B10-$B$202)^2+(C10-$C$202)^2+(D10-$D$202)^2+(E10-$E$202)^2+(F10-$F$202)^2+(G10-$G$202)^2+(H10-$H$202)^2+(I10-$I$202)^2)</f>
        <v>0.924385436747917</v>
      </c>
      <c r="D209" s="7">
        <f>SQRT((B10-$B$203)^2+(C10-$C$203)^2+(D10-$D$203)^2+(E10-$E$203)^2+(F10-$F$203)^2+(G10-$G$203)^2+(H10-$H$203)^2+(I10-$I$203)^2)</f>
        <v>0.700532331371106</v>
      </c>
      <c r="E209" t="s">
        <v>13</v>
      </c>
      <c r="K209" s="1" t="s">
        <v>11</v>
      </c>
      <c r="L209" s="7">
        <f>SQRT((B11-$L$201)^2+(C11-$M$201)^2+(D11-$N$201)^2+(E11-$O$201)^2+(F11-$P$201)^2+(G11-$Q$201)^2+(H11-$R$201)^2+(I11-$S$201)^2)</f>
        <v>0.638901278118411</v>
      </c>
      <c r="M209" s="7">
        <f>SQRT((B11-$L$202)^2+(C11-$M$202)^2+(D11-$N$202)^2+(E11-$O$202)^2+(F11-$P$202)^2+(G11-$Q$202)^2+(H11-$R$202)^2+(I11-$S$202)^2)</f>
        <v>0</v>
      </c>
      <c r="N209" s="7">
        <f>SQRT((B11-$L$203)^2+(C11-$M$203)^2+(D11-$N$203)^2+(E11-$O$203)^2+(F11-$P$203)^2+(G11-$Q$203)^2+(H11-$R$203)^2+(I11-$S$203)^2)</f>
        <v>0.689286970339234</v>
      </c>
      <c r="O209" t="s">
        <v>14</v>
      </c>
      <c r="U209" s="1" t="s">
        <v>11</v>
      </c>
      <c r="V209" s="7">
        <f>SQRT((B11-$V$201)^2+(C11-$W$201)^2+(D11-$X$201)^2+(E11-$Y$201)^2+(F11-$Z$201)^2+(G11-$AA$201)^2+(H11-$AB$201)^2+(I11-$AC$201)^2)</f>
        <v>0.795910029075135</v>
      </c>
      <c r="W209" s="7">
        <f>SQRT((B11-$V$202)^2+(C11-$W$202)^2+(D11-$X$202)^2+(E11-$Y$202)^2+(F11-$Z$202)^2+(G11-$AA$202)^2+(H11-$AB$202)^2+(I11-$AC$202)^2)</f>
        <v>0.000183503560849433</v>
      </c>
      <c r="X209" s="7">
        <f>SQRT((B11-$V$203)^2+(C11-$W$203)^2+(D11-$X$203)^2+(E11-$Y$203)^2+(F11-$Z$203)^2+(G11-$AA$203)^2+(H11-$AB$203)^2+(I11-$AC$203)^2)</f>
        <v>0.659908848917961</v>
      </c>
      <c r="Y209" t="s">
        <v>14</v>
      </c>
    </row>
    <row r="210" spans="1:25">
      <c r="A210" s="1" t="s">
        <v>11</v>
      </c>
      <c r="B210" s="7">
        <f>SQRT((B11-$B$201)^2+(C11-$C$201)^2+(D11-$D$201)^2+(E11-$E$201)^2+(F11-$F$201)^2+(G11-$G$201)^2+(H11-$H$201)^2+(I11-$I$201)^2)</f>
        <v>0.302460480356585</v>
      </c>
      <c r="C210" s="7">
        <f>SQRT((B11-$B$202)^2+(C11-$C$202)^2+(D11-$D$202)^2+(E11-$E$202)^2+(F11-$F$202)^2+(G11-$G$202)^2+(H11-$H$202)^2+(I11-$I$202)^2)</f>
        <v>1.08222037343391</v>
      </c>
      <c r="D210" s="7">
        <f>SQRT((B11-$B$203)^2+(C11-$C$203)^2+(D11-$D$203)^2+(E11-$E$203)^2+(F11-$F$203)^2+(G11-$G$203)^2+(H11-$H$203)^2+(I11-$I$203)^2)</f>
        <v>0.805668540901367</v>
      </c>
      <c r="E210" t="s">
        <v>13</v>
      </c>
      <c r="K210" s="1" t="s">
        <v>12</v>
      </c>
      <c r="L210" s="7">
        <f>SQRT((B12-$L$201)^2+(C12-$M$201)^2+(D12-$N$201)^2+(E12-$O$201)^2+(F12-$P$201)^2+(G12-$Q$201)^2+(H12-$R$201)^2+(I12-$S$201)^2)</f>
        <v>0.752695883928722</v>
      </c>
      <c r="M210" s="7">
        <f>SQRT((B12-$L$202)^2+(C12-$M$202)^2+(D12-$N$202)^2+(E12-$O$202)^2+(F12-$P$202)^2+(G12-$Q$202)^2+(H12-$R$202)^2+(I12-$S$202)^2)</f>
        <v>0.689252313384369</v>
      </c>
      <c r="N210" s="7">
        <f>SQRT((B12-$L$203)^2+(C12-$M$203)^2+(D12-$N$203)^2+(E12-$O$203)^2+(F12-$P$203)^2+(G12-$Q$203)^2+(H12-$R$203)^2+(I12-$S$203)^2)</f>
        <v>0.000173420291239887</v>
      </c>
      <c r="O210" t="s">
        <v>15</v>
      </c>
      <c r="U210" s="1" t="s">
        <v>12</v>
      </c>
      <c r="V210" s="7">
        <f>SQRT((B12-$V$201)^2+(C12-$W$201)^2+(D12-$X$201)^2+(E12-$Y$201)^2+(F12-$Z$201)^2+(G12-$AA$201)^2+(H12-$AB$201)^2+(I12-$AC$201)^2)</f>
        <v>0.689286967728595</v>
      </c>
      <c r="W210" s="7">
        <f>SQRT((B12-$V$202)^2+(C12-$W$202)^2+(D12-$X$202)^2+(E12-$Y$202)^2+(F12-$Z$202)^2+(G12-$AA$202)^2+(H12-$AB$202)^2+(I12-$AC$202)^2)</f>
        <v>0.68932160634753</v>
      </c>
      <c r="X210" s="7">
        <f>SQRT((B12-$V$203)^2+(C12-$W$203)^2+(D12-$X$203)^2+(E12-$Y$203)^2+(F12-$Z$203)^2+(G12-$AA$203)^2+(H12-$AB$203)^2+(I12-$AC$203)^2)</f>
        <v>0.344626156692184</v>
      </c>
      <c r="Y210" t="s">
        <v>15</v>
      </c>
    </row>
    <row r="211" spans="1:25">
      <c r="A211" s="1" t="s">
        <v>12</v>
      </c>
      <c r="B211" s="7">
        <f>SQRT((B12-$B$201)^2+(C12-$C$201)^2+(D12-$D$201)^2+(E12-$E$201)^2+(F12-$F$201)^2+(G12-$G$201)^2+(H12-$H$201)^2+(I12-$I$201)^2)</f>
        <v>0.752695883928722</v>
      </c>
      <c r="C211" s="7">
        <f>SQRT((B12-$B$202)^2+(C12-$C$202)^2+(D12-$D$202)^2+(E12-$E$202)^2+(F12-$F$202)^2+(G12-$G$202)^2+(H12-$H$202)^2+(I12-$I$202)^2)</f>
        <v>0.834345363245782</v>
      </c>
      <c r="D211" s="7">
        <f>SQRT((B12-$B$203)^2+(C12-$C$203)^2+(D12-$D$203)^2+(E12-$E$203)^2+(F12-$F$203)^2+(G12-$G$203)^2+(H12-$H$203)^2+(I12-$I$203)^2)</f>
        <v>0.417172681622891</v>
      </c>
      <c r="E211" t="s">
        <v>15</v>
      </c>
      <c r="K211" s="59"/>
      <c r="L211" s="59"/>
      <c r="M211" s="59"/>
      <c r="N211" s="59"/>
      <c r="O211" s="59"/>
      <c r="U211" s="59"/>
      <c r="V211" s="59"/>
      <c r="W211" s="59"/>
      <c r="X211" s="59"/>
      <c r="Y211" s="59"/>
    </row>
    <row r="212" spans="1:15">
      <c r="A212" s="59"/>
      <c r="B212" s="59"/>
      <c r="C212" s="59"/>
      <c r="D212" s="59"/>
      <c r="E212" s="59"/>
      <c r="K212" s="1"/>
      <c r="L212" s="1"/>
      <c r="M212" s="1"/>
      <c r="N212" s="1"/>
      <c r="O212" s="1"/>
    </row>
    <row r="213" s="49" customFormat="1" ht="22.5" customHeight="1" spans="3:25">
      <c r="C213" s="75" t="s">
        <v>35</v>
      </c>
      <c r="D213" s="75" t="s">
        <v>36</v>
      </c>
      <c r="E213" s="75" t="s">
        <v>37</v>
      </c>
      <c r="K213" s="75"/>
      <c r="L213" s="75"/>
      <c r="M213" s="75" t="s">
        <v>35</v>
      </c>
      <c r="N213" s="75" t="s">
        <v>36</v>
      </c>
      <c r="O213" s="75" t="s">
        <v>37</v>
      </c>
      <c r="U213" s="75"/>
      <c r="V213" s="75"/>
      <c r="W213" s="75" t="s">
        <v>35</v>
      </c>
      <c r="X213" s="75" t="s">
        <v>36</v>
      </c>
      <c r="Y213" s="75" t="s">
        <v>37</v>
      </c>
    </row>
    <row r="214" ht="27" customHeight="1" spans="1:25">
      <c r="A214" s="1"/>
      <c r="B214" s="1"/>
      <c r="C214" s="60">
        <f>AVERAGE(B207,B209:B211)</f>
        <v>0.499129530690076</v>
      </c>
      <c r="D214" s="60">
        <f>AVERAGE(C208)</f>
        <v>0</v>
      </c>
      <c r="E214" s="60">
        <f>AVERAGE(D211)</f>
        <v>0.417172681622891</v>
      </c>
      <c r="K214" s="1"/>
      <c r="L214" s="1"/>
      <c r="M214" s="60">
        <f>AVERAGE(L206,L208)</f>
        <v>0.302460480356585</v>
      </c>
      <c r="N214" s="60">
        <f>AVERAGE(M209)</f>
        <v>0</v>
      </c>
      <c r="O214" s="60">
        <f>AVERAGE(N207,N210)</f>
        <v>0.417293814160057</v>
      </c>
      <c r="U214" s="1"/>
      <c r="V214" s="1"/>
      <c r="W214" s="60">
        <f>AVERAGE(V206,V208)</f>
        <v>0.30256958149399</v>
      </c>
      <c r="X214" s="60">
        <f>AVERAGE(W209)</f>
        <v>0.000183503560849433</v>
      </c>
      <c r="Y214" s="60">
        <f>AVERAGE(X207,X210)</f>
        <v>0.577449821478661</v>
      </c>
    </row>
    <row r="215" ht="27" customHeight="1" spans="1:23">
      <c r="A215" s="1"/>
      <c r="B215" s="1"/>
      <c r="C215" s="61">
        <f>SUM(C214:E214)</f>
        <v>0.916302212312967</v>
      </c>
      <c r="K215" s="1"/>
      <c r="L215" s="1"/>
      <c r="M215" s="61">
        <f>SUM(M214:O214)</f>
        <v>0.719754294516642</v>
      </c>
      <c r="U215" s="1"/>
      <c r="V215" s="1"/>
      <c r="W215" s="61">
        <f>SUM(W214:Y214)</f>
        <v>0.8802029065335</v>
      </c>
    </row>
    <row r="216" ht="28.5" customHeight="1" spans="1:23">
      <c r="A216" s="62" t="s">
        <v>38</v>
      </c>
      <c r="B216" s="62"/>
      <c r="C216" s="49">
        <f>1/C215</f>
        <v>1.09134299422432</v>
      </c>
      <c r="K216" s="62" t="s">
        <v>38</v>
      </c>
      <c r="L216" s="62"/>
      <c r="M216" s="49">
        <f>1/M215</f>
        <v>1.3893630196004</v>
      </c>
      <c r="U216" s="62" t="s">
        <v>38</v>
      </c>
      <c r="V216" s="62"/>
      <c r="W216" s="49">
        <f>1/W215</f>
        <v>1.13610167903023</v>
      </c>
    </row>
    <row r="218" spans="4:4">
      <c r="D218" s="1" t="s">
        <v>40</v>
      </c>
    </row>
    <row r="219" spans="2:5">
      <c r="B219" s="5" t="s">
        <v>41</v>
      </c>
      <c r="C219" s="5">
        <v>1.09134299422432</v>
      </c>
      <c r="D219" s="1">
        <v>3</v>
      </c>
      <c r="E219" s="106" t="s">
        <v>94</v>
      </c>
    </row>
    <row r="220" spans="2:4">
      <c r="B220" s="63" t="s">
        <v>42</v>
      </c>
      <c r="C220" s="64">
        <v>1.3893630196004</v>
      </c>
      <c r="D220" s="1">
        <v>1</v>
      </c>
    </row>
    <row r="221" spans="2:4">
      <c r="B221" t="s">
        <v>43</v>
      </c>
      <c r="C221" s="49">
        <v>1.13610167903023</v>
      </c>
      <c r="D221" s="1">
        <v>2</v>
      </c>
    </row>
  </sheetData>
  <mergeCells count="67">
    <mergeCell ref="L6:V6"/>
    <mergeCell ref="W6:AG6"/>
    <mergeCell ref="C14:E14"/>
    <mergeCell ref="N14:P14"/>
    <mergeCell ref="AA14:AC14"/>
    <mergeCell ref="A21:XFD21"/>
    <mergeCell ref="A35:C35"/>
    <mergeCell ref="A52:B52"/>
    <mergeCell ref="M52:N52"/>
    <mergeCell ref="X52:Y52"/>
    <mergeCell ref="A53:B53"/>
    <mergeCell ref="M53:N53"/>
    <mergeCell ref="X53:Y53"/>
    <mergeCell ref="A54:B54"/>
    <mergeCell ref="M54:N54"/>
    <mergeCell ref="X54:Y54"/>
    <mergeCell ref="D67:F67"/>
    <mergeCell ref="A71:XFD71"/>
    <mergeCell ref="A77:XFD77"/>
    <mergeCell ref="A84:XFD84"/>
    <mergeCell ref="A86:XFD86"/>
    <mergeCell ref="A87:XFD87"/>
    <mergeCell ref="A88:XFD88"/>
    <mergeCell ref="C90:D90"/>
    <mergeCell ref="A96:K96"/>
    <mergeCell ref="M96:W96"/>
    <mergeCell ref="A102:K102"/>
    <mergeCell ref="A108:K108"/>
    <mergeCell ref="A115:XFD115"/>
    <mergeCell ref="A117:I117"/>
    <mergeCell ref="K117:S117"/>
    <mergeCell ref="U117:AC117"/>
    <mergeCell ref="A133:B133"/>
    <mergeCell ref="K133:L133"/>
    <mergeCell ref="U133:V133"/>
    <mergeCell ref="A136:XFD136"/>
    <mergeCell ref="D138:F138"/>
    <mergeCell ref="A142:XFD142"/>
    <mergeCell ref="A146:XFD146"/>
    <mergeCell ref="A174:XFD174"/>
    <mergeCell ref="A176:I176"/>
    <mergeCell ref="K176:S176"/>
    <mergeCell ref="U176:AC176"/>
    <mergeCell ref="A182:I182"/>
    <mergeCell ref="A188:I188"/>
    <mergeCell ref="A194:XFD194"/>
    <mergeCell ref="A197:XFD197"/>
    <mergeCell ref="A199:I199"/>
    <mergeCell ref="K199:S199"/>
    <mergeCell ref="U199:AC199"/>
    <mergeCell ref="K212:L212"/>
    <mergeCell ref="K213:L213"/>
    <mergeCell ref="U213:V213"/>
    <mergeCell ref="A214:B214"/>
    <mergeCell ref="K214:L214"/>
    <mergeCell ref="U214:V214"/>
    <mergeCell ref="A215:B215"/>
    <mergeCell ref="K215:L215"/>
    <mergeCell ref="U215:V215"/>
    <mergeCell ref="A216:B216"/>
    <mergeCell ref="U216:V216"/>
    <mergeCell ref="J150:J152"/>
    <mergeCell ref="J153:J155"/>
    <mergeCell ref="J156:J158"/>
    <mergeCell ref="J162:J164"/>
    <mergeCell ref="J165:J167"/>
    <mergeCell ref="J168:J170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opLeftCell="A9" workbookViewId="0">
      <selection activeCell="B18" sqref="B18"/>
    </sheetView>
  </sheetViews>
  <sheetFormatPr defaultColWidth="9" defaultRowHeight="14.5"/>
  <cols>
    <col min="2" max="2" width="9.18181818181818" customWidth="1"/>
  </cols>
  <sheetData>
    <row r="1" s="30" customFormat="1" spans="1:1">
      <c r="A1" s="30" t="s">
        <v>95</v>
      </c>
    </row>
    <row r="2" spans="1:9">
      <c r="A2" s="33"/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</row>
    <row r="3" spans="1:9">
      <c r="A3" s="33" t="s">
        <v>8</v>
      </c>
      <c r="B3" s="35">
        <v>0.397940008672038</v>
      </c>
      <c r="C3" s="36">
        <v>0</v>
      </c>
      <c r="D3" s="36">
        <v>0</v>
      </c>
      <c r="E3" s="36">
        <v>0</v>
      </c>
      <c r="F3" s="36">
        <v>0.397940008672038</v>
      </c>
      <c r="G3" s="36">
        <v>0.397940008672038</v>
      </c>
      <c r="H3" s="36">
        <v>0</v>
      </c>
      <c r="I3" s="41">
        <v>0</v>
      </c>
    </row>
    <row r="4" spans="1:9">
      <c r="A4" s="33" t="s">
        <v>9</v>
      </c>
      <c r="B4" s="35">
        <v>0</v>
      </c>
      <c r="C4" s="36">
        <v>0.698970004336019</v>
      </c>
      <c r="D4" s="36">
        <v>0</v>
      </c>
      <c r="E4" s="36">
        <v>0.397940008672038</v>
      </c>
      <c r="F4" s="36">
        <v>0</v>
      </c>
      <c r="G4" s="36">
        <v>0</v>
      </c>
      <c r="H4" s="36">
        <v>0</v>
      </c>
      <c r="I4" s="41">
        <v>0</v>
      </c>
    </row>
    <row r="5" spans="1:9">
      <c r="A5" s="33" t="s">
        <v>10</v>
      </c>
      <c r="B5" s="35">
        <v>0</v>
      </c>
      <c r="C5" s="36">
        <v>0</v>
      </c>
      <c r="D5" s="36">
        <v>0</v>
      </c>
      <c r="E5" s="36">
        <v>0</v>
      </c>
      <c r="F5" s="36">
        <v>0.397940008672038</v>
      </c>
      <c r="G5" s="36">
        <v>0</v>
      </c>
      <c r="H5" s="36">
        <v>0</v>
      </c>
      <c r="I5" s="41">
        <v>0.221848749616356</v>
      </c>
    </row>
    <row r="6" spans="1:9">
      <c r="A6" s="33" t="s">
        <v>11</v>
      </c>
      <c r="B6" s="35">
        <v>0.397940008672038</v>
      </c>
      <c r="C6" s="36">
        <v>0</v>
      </c>
      <c r="D6" s="36">
        <v>0</v>
      </c>
      <c r="E6" s="36">
        <v>0</v>
      </c>
      <c r="F6" s="36">
        <v>0</v>
      </c>
      <c r="G6" s="36">
        <v>0.397940008672038</v>
      </c>
      <c r="H6" s="36">
        <v>0.397940008672038</v>
      </c>
      <c r="I6" s="41">
        <v>0.221848749616356</v>
      </c>
    </row>
    <row r="7" spans="1:9">
      <c r="A7" s="33" t="s">
        <v>12</v>
      </c>
      <c r="B7" s="37">
        <v>0</v>
      </c>
      <c r="C7" s="38">
        <v>0</v>
      </c>
      <c r="D7" s="38">
        <v>0</v>
      </c>
      <c r="E7" s="38">
        <v>0.397940008672038</v>
      </c>
      <c r="F7" s="38">
        <v>0</v>
      </c>
      <c r="G7" s="38">
        <v>0</v>
      </c>
      <c r="H7" s="38">
        <v>0.397940008672038</v>
      </c>
      <c r="I7" s="42">
        <v>0.221848749616356</v>
      </c>
    </row>
    <row r="10" s="30" customFormat="1" spans="1:1">
      <c r="A10" s="30" t="s">
        <v>96</v>
      </c>
    </row>
    <row r="11" spans="1:9">
      <c r="A11" s="33"/>
      <c r="B11" s="22" t="s">
        <v>0</v>
      </c>
      <c r="C11" s="22" t="s">
        <v>1</v>
      </c>
      <c r="D11" s="22" t="s">
        <v>2</v>
      </c>
      <c r="E11" s="22" t="s">
        <v>3</v>
      </c>
      <c r="F11" s="22" t="s">
        <v>4</v>
      </c>
      <c r="G11" s="22" t="s">
        <v>5</v>
      </c>
      <c r="H11" s="22" t="s">
        <v>6</v>
      </c>
      <c r="I11" s="22" t="s">
        <v>7</v>
      </c>
    </row>
    <row r="12" spans="1:9">
      <c r="A12" s="34" t="s">
        <v>13</v>
      </c>
      <c r="B12" s="39">
        <v>0.397940008672038</v>
      </c>
      <c r="C12" s="24">
        <v>0</v>
      </c>
      <c r="D12" s="24">
        <v>0</v>
      </c>
      <c r="E12" s="24">
        <v>0</v>
      </c>
      <c r="F12" s="24">
        <v>0.198970004336019</v>
      </c>
      <c r="G12" s="24">
        <v>0.397940008672038</v>
      </c>
      <c r="H12" s="24">
        <v>0.198970004336019</v>
      </c>
      <c r="I12" s="43">
        <v>0.110924374808178</v>
      </c>
    </row>
    <row r="13" spans="1:9">
      <c r="A13" s="34" t="s">
        <v>14</v>
      </c>
      <c r="B13" s="28">
        <v>0</v>
      </c>
      <c r="C13" s="24">
        <v>0.698970004336019</v>
      </c>
      <c r="D13" s="24">
        <v>0</v>
      </c>
      <c r="E13" s="24">
        <v>0.397940008672038</v>
      </c>
      <c r="F13" s="24">
        <v>0</v>
      </c>
      <c r="G13" s="24">
        <v>0</v>
      </c>
      <c r="H13" s="24">
        <v>0</v>
      </c>
      <c r="I13" s="43">
        <v>0</v>
      </c>
    </row>
    <row r="14" spans="1:9">
      <c r="A14" s="1" t="s">
        <v>15</v>
      </c>
      <c r="B14" s="28">
        <v>0</v>
      </c>
      <c r="C14" s="24">
        <v>0.349485002168009</v>
      </c>
      <c r="D14" s="24">
        <v>0</v>
      </c>
      <c r="E14" s="24">
        <v>0.397940008672038</v>
      </c>
      <c r="F14" s="24">
        <v>0</v>
      </c>
      <c r="G14" s="24">
        <v>0</v>
      </c>
      <c r="H14" s="24">
        <v>0.198970004336019</v>
      </c>
      <c r="I14" s="43">
        <v>0.110924374808178</v>
      </c>
    </row>
    <row r="17" spans="1:9">
      <c r="A17" s="1"/>
      <c r="B17" s="1" t="s">
        <v>13</v>
      </c>
      <c r="C17" s="1" t="s">
        <v>14</v>
      </c>
      <c r="D17" s="1" t="s">
        <v>15</v>
      </c>
      <c r="G17" s="1"/>
      <c r="H17" s="1"/>
      <c r="I17" s="1"/>
    </row>
    <row r="18" spans="1:9">
      <c r="A18" s="1" t="s">
        <v>8</v>
      </c>
      <c r="B18">
        <f>SQRT((B3-$B$12)^2+(C3-$C$12)^2+(D3-$D$12)^2+(E3-$E$12)^2+(F3-$F$12)^2+(G3-$G$12)^2+(H3-$H$12)^2+(I3-$I$12)^2)</f>
        <v>0.302460480356585</v>
      </c>
      <c r="C18">
        <f>SQRT((B3-$B$13)^2+(C3-$C$13)^2+(D3-$D$13)^2+(E3-$E$13)^2+(F3-$F$13)^2+(G3-$G$13)^2+(H3-$H$13)^2+(I3-$I$13)^2)</f>
        <v>1.0592374941292</v>
      </c>
      <c r="D18">
        <f>SQRT((B3-$B$14)^2+(C3-$C$14)^2+(D3-$D$14)^2+(E3-$E$14)^2+(F3-$F$14)^2+(G3-$G$14)^2+(H3-$H$14)^2+(I3-$I$14)^2)</f>
        <v>0.898586694927117</v>
      </c>
      <c r="E18" s="1" t="s">
        <v>31</v>
      </c>
      <c r="G18" s="1" t="s">
        <v>97</v>
      </c>
      <c r="H18" s="1"/>
      <c r="I18" s="1"/>
    </row>
    <row r="19" spans="1:9">
      <c r="A19" s="1" t="s">
        <v>9</v>
      </c>
      <c r="B19">
        <f>SQRT((B4-$B$12)^2+(C4-$C$12)^2+(D4-$D$12)^2+(E4-$E$12)^2+(F4-$F$12)^2+(G4-$G$12)^2+(H4-$H$12)^2+(I4-$I$12)^2)</f>
        <v>1.02718555317174</v>
      </c>
      <c r="C19">
        <f>SQRT((B4-$B$13)^2+(C4-$C$13)^2+(D4-$D$13)^2+(E4-$E$13)^2+(F4-$F$13)^2+(G4-$G$13)^2+(H4-$H$13)^2+(I4-$I$13)^2)</f>
        <v>0</v>
      </c>
      <c r="D19">
        <f>SQRT((B4-$B$14)^2+(C4-$C$14)^2+(D4-$D$14)^2+(E4-$E$14)^2+(F4-$F$14)^2+(G4-$G$14)^2+(H4-$H$14)^2+(I4-$I$14)^2)</f>
        <v>0.417172681622891</v>
      </c>
      <c r="E19" s="1" t="s">
        <v>30</v>
      </c>
      <c r="G19" s="1">
        <v>3</v>
      </c>
      <c r="H19" s="1"/>
      <c r="I19" s="1"/>
    </row>
    <row r="20" spans="1:5">
      <c r="A20" s="1" t="s">
        <v>10</v>
      </c>
      <c r="B20">
        <f>SQRT((B5-$B$12)^2+(C5-$C$12)^2+(D5-$D$12)^2+(E5-$E$12)^2+(F5-$F$12)^2+(G5-$G$12)^2+(H5-$H$12)^2+(I5-$I$12)^2)</f>
        <v>0.638901278118411</v>
      </c>
      <c r="C20">
        <f>SQRT((B5-$B$13)^2+(C5-$C$13)^2+(D5-$D$13)^2+(E5-$E$13)^2+(F5-$F$13)^2+(G5-$G$13)^2+(H5-$H$13)^2+(I5-$I$13)^2)</f>
        <v>0.924385436747917</v>
      </c>
      <c r="D20">
        <f>SQRT((B5-$B$14)^2+(C5-$C$14)^2+(D5-$D$14)^2+(E5-$E$14)^2+(F5-$F$14)^2+(G5-$G$14)^2+(H5-$H$14)^2+(I5-$I$14)^2)</f>
        <v>0.700532331371106</v>
      </c>
      <c r="E20" s="1" t="s">
        <v>31</v>
      </c>
    </row>
    <row r="21" spans="1:5">
      <c r="A21" s="1" t="s">
        <v>11</v>
      </c>
      <c r="B21">
        <f>SQRT((B6-$B$12)^2+(C6-$C$12)^2+(D6-$D$12)^2+(E6-$E$12)^2+(F6-$F$12)^2+(G6-$G$12)^2+(H6-$H$12)^2+(I6-$I$12)^2)</f>
        <v>0.302460480356585</v>
      </c>
      <c r="C21">
        <f>SQRT((B6-$B$13)^2+(C6-$C$13)^2+(D6-$D$13)^2+(E6-$E$13)^2+(F6-$F$13)^2+(G6-$G$13)^2+(H6-$H$13)^2+(I6-$I$13)^2)</f>
        <v>1.08222037343391</v>
      </c>
      <c r="D21">
        <f>SQRT((B6-$B$14)^2+(C6-$C$14)^2+(D6-$D$14)^2+(E6-$E$14)^2+(F6-$F$14)^2+(G6-$G$14)^2+(H6-$H$14)^2+(I6-$I$14)^2)</f>
        <v>0.805668540901367</v>
      </c>
      <c r="E21" s="1" t="s">
        <v>31</v>
      </c>
    </row>
    <row r="22" spans="1:5">
      <c r="A22" s="1" t="s">
        <v>12</v>
      </c>
      <c r="B22">
        <f>SQRT((B7-$B$12)^2+(C7-$C$12)^2+(D7-$D$12)^2+(E7-$E$12)^2+(F7-$F$12)^2+(G7-$G$12)^2+(H7-$H$12)^2+(I7-$I$12)^2)</f>
        <v>0.752695883928722</v>
      </c>
      <c r="C22">
        <f>SQRT((B7-$B$13)^2+(C7-$C$13)^2+(D7-$D$13)^2+(E7-$E$13)^2+(F7-$F$13)^2+(G7-$G$13)^2+(H7-$H$13)^2+(I7-$I$13)^2)</f>
        <v>0.834345363245782</v>
      </c>
      <c r="D22">
        <f>SQRT((B7-$B$14)^2+(C7-$C$14)^2+(D7-$D$14)^2+(E7-$E$14)^2+(F7-$F$14)^2+(G7-$G$14)^2+(H7-$H$14)^2+(I7-$I$14)^2)</f>
        <v>0.417172681622891</v>
      </c>
      <c r="E22" s="1" t="s">
        <v>32</v>
      </c>
    </row>
    <row r="23" spans="1:5">
      <c r="A23" s="1"/>
      <c r="E23" s="1"/>
    </row>
    <row r="24" s="31" customFormat="1" spans="1:1">
      <c r="A24" s="31" t="s">
        <v>98</v>
      </c>
    </row>
    <row r="30" spans="2:8">
      <c r="B30" t="s">
        <v>99</v>
      </c>
      <c r="C30">
        <f>(SUM(B18,B20:B21))/G19</f>
        <v>0.41460741294386</v>
      </c>
      <c r="F30" s="40"/>
      <c r="H30" s="40"/>
    </row>
    <row r="31" spans="2:8">
      <c r="B31" t="s">
        <v>100</v>
      </c>
      <c r="C31">
        <f>(SUM(C19))/G19</f>
        <v>0</v>
      </c>
      <c r="F31" s="40"/>
      <c r="H31" s="40"/>
    </row>
    <row r="32" spans="2:8">
      <c r="B32" t="s">
        <v>101</v>
      </c>
      <c r="C32">
        <f>(SUM(D22))/G19</f>
        <v>0.139057560540964</v>
      </c>
      <c r="F32" s="40"/>
      <c r="H32" s="40"/>
    </row>
    <row r="34" s="31" customFormat="1" spans="1:1">
      <c r="A34" s="31" t="s">
        <v>102</v>
      </c>
    </row>
    <row r="35" s="32" customFormat="1"/>
    <row r="36" spans="2:3">
      <c r="B36" t="s">
        <v>103</v>
      </c>
      <c r="C36" s="40">
        <f>SQRT((B12-B13)^2+(C12-C13)^2+(D12-D13)^2+(E12-E13)^2+(F12-F13)^2+(G12-G13)^2+(H12-H13)^2+(I12-I13)^2)</f>
        <v>1.02718555317174</v>
      </c>
    </row>
    <row r="37" spans="2:3">
      <c r="B37" t="s">
        <v>104</v>
      </c>
      <c r="C37" s="40">
        <f>SQRT((B13-B14)^2+(C13-C14)^2+(D13-D14)^2+(E13-E14)^2+(F13-F14)^2+(G13-G14)^2+(H13-H14)^2+(I13-I14)^2)</f>
        <v>0.417172681622891</v>
      </c>
    </row>
    <row r="38" spans="2:3">
      <c r="B38" t="s">
        <v>105</v>
      </c>
      <c r="C38" s="40">
        <f>SQRT((B12-B14)^2+(C12-C14)^2+(D12-D14)^2+(E12-E14)^2+(F12-F14)^2+(G12-G14)^2+(H12-H14)^2+(I12-I14)^2)</f>
        <v>0.797995977979559</v>
      </c>
    </row>
    <row r="39" spans="3:3">
      <c r="C39" s="40"/>
    </row>
    <row r="40" s="31" customFormat="1" spans="1:1">
      <c r="A40" s="31" t="s">
        <v>106</v>
      </c>
    </row>
    <row r="41" spans="3:3">
      <c r="C41" s="40"/>
    </row>
    <row r="45" spans="2:3">
      <c r="B45" t="s">
        <v>107</v>
      </c>
      <c r="C45">
        <f>(C30+C31)/C36</f>
        <v>0.403634388805057</v>
      </c>
    </row>
    <row r="46" spans="2:3">
      <c r="B46" t="s">
        <v>108</v>
      </c>
      <c r="C46">
        <f>(C31+C32)/C37</f>
        <v>0.333333333333333</v>
      </c>
    </row>
    <row r="47" spans="2:3">
      <c r="B47" t="s">
        <v>109</v>
      </c>
      <c r="C47">
        <f>(C30+C32)/C38</f>
        <v>0.69381925318301</v>
      </c>
    </row>
    <row r="49" s="31" customFormat="1" spans="1:1">
      <c r="A49" s="31" t="s">
        <v>110</v>
      </c>
    </row>
    <row r="51" spans="6:8">
      <c r="F51" s="1" t="s">
        <v>111</v>
      </c>
      <c r="G51" s="1"/>
      <c r="H51">
        <v>3</v>
      </c>
    </row>
    <row r="56" spans="2:3">
      <c r="B56" t="s">
        <v>112</v>
      </c>
      <c r="C56">
        <f>1/H51*(SUM(C45:C47))</f>
        <v>0.4769289917738</v>
      </c>
    </row>
  </sheetData>
  <mergeCells count="6">
    <mergeCell ref="G17:I17"/>
    <mergeCell ref="A24:XFD24"/>
    <mergeCell ref="A34:XFD34"/>
    <mergeCell ref="A40:XFD40"/>
    <mergeCell ref="A49:XFD49"/>
    <mergeCell ref="F51:G51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58"/>
  <sheetViews>
    <sheetView topLeftCell="A139" workbookViewId="0">
      <selection activeCell="K152" sqref="K152"/>
    </sheetView>
  </sheetViews>
  <sheetFormatPr defaultColWidth="9" defaultRowHeight="14.5"/>
  <sheetData>
    <row r="2" s="4" customFormat="1" spans="1:1">
      <c r="A2" s="4" t="s">
        <v>113</v>
      </c>
    </row>
    <row r="4" spans="1:29">
      <c r="A4" s="8" t="s">
        <v>61</v>
      </c>
      <c r="B4" s="8"/>
      <c r="C4" s="8"/>
      <c r="D4" s="8"/>
      <c r="E4" s="8"/>
      <c r="F4" s="8"/>
      <c r="G4" s="8"/>
      <c r="H4" s="8"/>
      <c r="I4" s="8"/>
      <c r="J4" s="8"/>
      <c r="K4" s="8" t="s">
        <v>65</v>
      </c>
      <c r="L4" s="8"/>
      <c r="M4" s="8"/>
      <c r="N4" s="8"/>
      <c r="O4" s="8"/>
      <c r="P4" s="8"/>
      <c r="Q4" s="8"/>
      <c r="R4" s="8"/>
      <c r="S4" s="8"/>
      <c r="T4" s="8"/>
      <c r="U4" s="8"/>
      <c r="V4" s="1" t="s">
        <v>114</v>
      </c>
      <c r="W4" s="1"/>
      <c r="X4" s="1"/>
      <c r="Y4" s="1"/>
      <c r="Z4" s="1"/>
      <c r="AA4" s="1"/>
      <c r="AB4" s="1"/>
      <c r="AC4" s="1"/>
    </row>
    <row r="5" s="5" customFormat="1" spans="1:29">
      <c r="A5" s="9"/>
      <c r="B5" s="10" t="s">
        <v>0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/>
      <c r="K5" s="21"/>
      <c r="L5" s="22" t="s">
        <v>0</v>
      </c>
      <c r="M5" s="22" t="s">
        <v>1</v>
      </c>
      <c r="N5" s="22" t="s">
        <v>2</v>
      </c>
      <c r="O5" s="22" t="s">
        <v>3</v>
      </c>
      <c r="P5" s="22" t="s">
        <v>4</v>
      </c>
      <c r="Q5" s="22" t="s">
        <v>5</v>
      </c>
      <c r="R5" s="22" t="s">
        <v>6</v>
      </c>
      <c r="S5" s="22" t="s">
        <v>7</v>
      </c>
      <c r="T5" s="22"/>
      <c r="U5" s="21"/>
      <c r="V5" s="22" t="s">
        <v>0</v>
      </c>
      <c r="W5" s="22" t="s">
        <v>1</v>
      </c>
      <c r="X5" s="22" t="s">
        <v>2</v>
      </c>
      <c r="Y5" s="22" t="s">
        <v>3</v>
      </c>
      <c r="Z5" s="22" t="s">
        <v>4</v>
      </c>
      <c r="AA5" s="22" t="s">
        <v>5</v>
      </c>
      <c r="AB5" s="22" t="s">
        <v>6</v>
      </c>
      <c r="AC5" s="22" t="s">
        <v>7</v>
      </c>
    </row>
    <row r="6" s="5" customFormat="1" spans="1:29">
      <c r="A6" s="11" t="s">
        <v>13</v>
      </c>
      <c r="B6" s="12">
        <v>0.397940008672038</v>
      </c>
      <c r="C6" s="13">
        <v>0</v>
      </c>
      <c r="D6" s="13">
        <v>0</v>
      </c>
      <c r="E6" s="13">
        <v>0</v>
      </c>
      <c r="F6" s="13">
        <v>0.198970004336019</v>
      </c>
      <c r="G6" s="13">
        <v>0.397940008672038</v>
      </c>
      <c r="H6" s="13">
        <v>0.198970004336019</v>
      </c>
      <c r="I6" s="23">
        <v>0.110924374808178</v>
      </c>
      <c r="J6" s="24"/>
      <c r="K6" s="25" t="s">
        <v>13</v>
      </c>
      <c r="L6" s="18">
        <v>0.198970004336019</v>
      </c>
      <c r="M6" s="19">
        <v>0</v>
      </c>
      <c r="N6" s="19">
        <v>0</v>
      </c>
      <c r="O6" s="19">
        <v>0</v>
      </c>
      <c r="P6" s="19">
        <v>0.397940008672038</v>
      </c>
      <c r="Q6" s="19">
        <v>0.198970004336019</v>
      </c>
      <c r="R6" s="19">
        <v>0</v>
      </c>
      <c r="S6" s="27">
        <v>0.110924374808178</v>
      </c>
      <c r="T6" s="24"/>
      <c r="U6" s="25" t="s">
        <v>13</v>
      </c>
      <c r="V6" s="20">
        <v>0.397940008672038</v>
      </c>
      <c r="W6" s="16">
        <v>0</v>
      </c>
      <c r="X6" s="16">
        <v>0</v>
      </c>
      <c r="Y6" s="16">
        <v>0</v>
      </c>
      <c r="Z6" s="16">
        <v>0.198970004336019</v>
      </c>
      <c r="AA6" s="16">
        <v>0.397940008672038</v>
      </c>
      <c r="AB6" s="16">
        <v>0.198970004336019</v>
      </c>
      <c r="AC6" s="26">
        <v>0.110924374808178</v>
      </c>
    </row>
    <row r="7" s="5" customFormat="1" spans="1:29">
      <c r="A7" s="11" t="s">
        <v>14</v>
      </c>
      <c r="B7" s="14">
        <v>0</v>
      </c>
      <c r="C7" s="13">
        <v>0.698970004336019</v>
      </c>
      <c r="D7" s="13">
        <v>0</v>
      </c>
      <c r="E7" s="13">
        <v>0.397940008672038</v>
      </c>
      <c r="F7" s="13">
        <v>0</v>
      </c>
      <c r="G7" s="13">
        <v>0</v>
      </c>
      <c r="H7" s="13">
        <v>0</v>
      </c>
      <c r="I7" s="23">
        <v>0</v>
      </c>
      <c r="J7" s="24"/>
      <c r="K7" s="25" t="s">
        <v>14</v>
      </c>
      <c r="L7" s="18">
        <v>0.397940008672038</v>
      </c>
      <c r="M7" s="19">
        <v>0</v>
      </c>
      <c r="N7" s="19">
        <v>0</v>
      </c>
      <c r="O7" s="19">
        <v>0</v>
      </c>
      <c r="P7" s="19">
        <v>0</v>
      </c>
      <c r="Q7" s="19">
        <v>0.397940008672038</v>
      </c>
      <c r="R7" s="19">
        <v>0.397940008672038</v>
      </c>
      <c r="S7" s="27">
        <v>0.221848749616356</v>
      </c>
      <c r="T7" s="24"/>
      <c r="U7" s="25" t="s">
        <v>14</v>
      </c>
      <c r="V7" s="15">
        <v>0</v>
      </c>
      <c r="W7" s="16">
        <v>0.698970004336019</v>
      </c>
      <c r="X7" s="16">
        <v>0</v>
      </c>
      <c r="Y7" s="16">
        <v>0.397940008672038</v>
      </c>
      <c r="Z7" s="16">
        <v>0</v>
      </c>
      <c r="AA7" s="16">
        <v>0</v>
      </c>
      <c r="AB7" s="16">
        <v>0</v>
      </c>
      <c r="AC7" s="26">
        <v>0</v>
      </c>
    </row>
    <row r="8" s="5" customFormat="1" spans="1:29">
      <c r="A8" s="11" t="s">
        <v>15</v>
      </c>
      <c r="B8" s="15">
        <v>0</v>
      </c>
      <c r="C8" s="16">
        <v>0</v>
      </c>
      <c r="D8" s="16">
        <v>0</v>
      </c>
      <c r="E8" s="16">
        <v>0.198970004336019</v>
      </c>
      <c r="F8" s="16">
        <v>0.198970004336019</v>
      </c>
      <c r="G8" s="16">
        <v>0</v>
      </c>
      <c r="H8" s="16">
        <v>0.198970004336019</v>
      </c>
      <c r="I8" s="26">
        <v>0.221848749616356</v>
      </c>
      <c r="J8" s="24"/>
      <c r="K8" s="25" t="s">
        <v>15</v>
      </c>
      <c r="L8" s="14">
        <v>0</v>
      </c>
      <c r="M8" s="13">
        <v>0.349485002168009</v>
      </c>
      <c r="N8" s="13">
        <v>0</v>
      </c>
      <c r="O8" s="13">
        <v>0.397940008672038</v>
      </c>
      <c r="P8" s="13">
        <v>0</v>
      </c>
      <c r="Q8" s="13">
        <v>0</v>
      </c>
      <c r="R8" s="13">
        <v>0.198970004336019</v>
      </c>
      <c r="S8" s="23">
        <v>0.110924374808178</v>
      </c>
      <c r="T8" s="24"/>
      <c r="U8" s="17" t="s">
        <v>15</v>
      </c>
      <c r="V8" s="18">
        <v>0</v>
      </c>
      <c r="W8" s="19">
        <v>0.349485002168009</v>
      </c>
      <c r="X8" s="19">
        <v>0.22</v>
      </c>
      <c r="Y8" s="19">
        <v>0.397940008672038</v>
      </c>
      <c r="Z8" s="19">
        <v>0</v>
      </c>
      <c r="AA8" s="19">
        <v>0</v>
      </c>
      <c r="AB8" s="19">
        <v>0.198970004336019</v>
      </c>
      <c r="AC8" s="27">
        <v>0.110924374808178</v>
      </c>
    </row>
    <row r="9" s="5" customFormat="1"/>
    <row r="10" s="5" customFormat="1"/>
    <row r="11" s="5" customFormat="1" spans="2:9">
      <c r="B11" s="17" t="s">
        <v>115</v>
      </c>
      <c r="C11" s="17"/>
      <c r="D11" s="17"/>
      <c r="E11" s="17"/>
      <c r="F11" s="17"/>
      <c r="G11" s="17"/>
      <c r="H11" s="17"/>
      <c r="I11" s="17"/>
    </row>
    <row r="12" s="5" customFormat="1" spans="1:9">
      <c r="A12" s="9"/>
      <c r="B12" s="10" t="s">
        <v>0</v>
      </c>
      <c r="C12" s="10" t="s">
        <v>1</v>
      </c>
      <c r="D12" s="10" t="s">
        <v>2</v>
      </c>
      <c r="E12" s="10" t="s">
        <v>3</v>
      </c>
      <c r="F12" s="10" t="s">
        <v>4</v>
      </c>
      <c r="G12" s="10" t="s">
        <v>5</v>
      </c>
      <c r="H12" s="10" t="s">
        <v>6</v>
      </c>
      <c r="I12" s="10" t="s">
        <v>7</v>
      </c>
    </row>
    <row r="13" s="5" customFormat="1" spans="1:9">
      <c r="A13" s="11" t="s">
        <v>13</v>
      </c>
      <c r="B13" s="12">
        <v>0.397940008672038</v>
      </c>
      <c r="C13" s="13">
        <v>0</v>
      </c>
      <c r="D13" s="13">
        <v>0</v>
      </c>
      <c r="E13" s="13">
        <v>0</v>
      </c>
      <c r="F13" s="13">
        <v>0.198970004336019</v>
      </c>
      <c r="G13" s="13">
        <v>0.397940008672038</v>
      </c>
      <c r="H13" s="13">
        <v>0.198970004336019</v>
      </c>
      <c r="I13" s="23">
        <v>0.110924374808178</v>
      </c>
    </row>
    <row r="14" s="5" customFormat="1" spans="1:10">
      <c r="A14" s="11" t="s">
        <v>14</v>
      </c>
      <c r="B14" s="14">
        <v>0</v>
      </c>
      <c r="C14" s="13">
        <v>0.698970004336019</v>
      </c>
      <c r="D14" s="13">
        <v>0</v>
      </c>
      <c r="E14" s="13">
        <v>0.397940008672038</v>
      </c>
      <c r="F14" s="13">
        <v>0</v>
      </c>
      <c r="G14" s="13">
        <v>0</v>
      </c>
      <c r="H14" s="13">
        <v>0</v>
      </c>
      <c r="I14" s="23">
        <v>0</v>
      </c>
      <c r="J14" s="5" t="s">
        <v>116</v>
      </c>
    </row>
    <row r="15" s="5" customFormat="1" spans="1:9">
      <c r="A15" s="11" t="s">
        <v>15</v>
      </c>
      <c r="B15" s="14">
        <v>0</v>
      </c>
      <c r="C15" s="13">
        <v>0.349485002168009</v>
      </c>
      <c r="D15" s="13">
        <v>0</v>
      </c>
      <c r="E15" s="13">
        <v>0.397940008672038</v>
      </c>
      <c r="F15" s="13">
        <v>0</v>
      </c>
      <c r="G15" s="13">
        <v>0</v>
      </c>
      <c r="H15" s="13">
        <v>0.198970004336019</v>
      </c>
      <c r="I15" s="23">
        <v>0.110924374808178</v>
      </c>
    </row>
    <row r="16" s="5" customFormat="1"/>
    <row r="17" s="5" customFormat="1" spans="2:9">
      <c r="B17" s="17" t="s">
        <v>117</v>
      </c>
      <c r="C17" s="17"/>
      <c r="D17" s="17"/>
      <c r="E17" s="17"/>
      <c r="F17" s="17"/>
      <c r="G17" s="17"/>
      <c r="H17" s="17"/>
      <c r="I17" s="17"/>
    </row>
    <row r="18" s="5" customFormat="1" spans="1:9">
      <c r="A18" s="9"/>
      <c r="B18" s="10" t="s">
        <v>0</v>
      </c>
      <c r="C18" s="10" t="s">
        <v>1</v>
      </c>
      <c r="D18" s="10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</row>
    <row r="19" s="5" customFormat="1" spans="1:9">
      <c r="A19" s="11" t="s">
        <v>13</v>
      </c>
      <c r="B19" s="18">
        <v>0.198970004336019</v>
      </c>
      <c r="C19" s="19">
        <v>0</v>
      </c>
      <c r="D19" s="19">
        <v>0</v>
      </c>
      <c r="E19" s="19">
        <v>0</v>
      </c>
      <c r="F19" s="19">
        <v>0.397940008672038</v>
      </c>
      <c r="G19" s="19">
        <v>0.198970004336019</v>
      </c>
      <c r="H19" s="19">
        <v>0</v>
      </c>
      <c r="I19" s="27">
        <v>0.110924374808178</v>
      </c>
    </row>
    <row r="20" s="5" customFormat="1" spans="1:10">
      <c r="A20" s="11" t="s">
        <v>14</v>
      </c>
      <c r="B20" s="18">
        <v>0.397940008672038</v>
      </c>
      <c r="C20" s="19">
        <v>0</v>
      </c>
      <c r="D20" s="19">
        <v>0</v>
      </c>
      <c r="E20" s="19">
        <v>0</v>
      </c>
      <c r="F20" s="19">
        <v>0</v>
      </c>
      <c r="G20" s="19">
        <v>0.397940008672038</v>
      </c>
      <c r="H20" s="19">
        <v>0.397940008672038</v>
      </c>
      <c r="I20" s="27">
        <v>0.221848749616356</v>
      </c>
      <c r="J20" s="5" t="s">
        <v>118</v>
      </c>
    </row>
    <row r="21" s="5" customFormat="1" spans="1:9">
      <c r="A21" s="11" t="s">
        <v>15</v>
      </c>
      <c r="B21" s="18">
        <v>0</v>
      </c>
      <c r="C21" s="19">
        <v>0.349485002168009</v>
      </c>
      <c r="D21" s="19">
        <v>0.22</v>
      </c>
      <c r="E21" s="19">
        <v>0.397940008672038</v>
      </c>
      <c r="F21" s="19">
        <v>0</v>
      </c>
      <c r="G21" s="19">
        <v>0</v>
      </c>
      <c r="H21" s="19">
        <v>0.198970004336019</v>
      </c>
      <c r="I21" s="27">
        <v>0.110924374808178</v>
      </c>
    </row>
    <row r="22" s="5" customFormat="1"/>
    <row r="23" s="5" customFormat="1" spans="2:9">
      <c r="B23" s="17" t="s">
        <v>119</v>
      </c>
      <c r="C23" s="17"/>
      <c r="D23" s="17"/>
      <c r="E23" s="17"/>
      <c r="F23" s="17"/>
      <c r="G23" s="17"/>
      <c r="H23" s="17"/>
      <c r="I23" s="17"/>
    </row>
    <row r="24" s="5" customFormat="1" spans="1:9">
      <c r="A24" s="9"/>
      <c r="B24" s="10" t="s">
        <v>0</v>
      </c>
      <c r="C24" s="10" t="s">
        <v>1</v>
      </c>
      <c r="D24" s="10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</row>
    <row r="25" s="5" customFormat="1" spans="1:9">
      <c r="A25" s="11" t="s">
        <v>13</v>
      </c>
      <c r="B25" s="20">
        <v>0.397940008672038</v>
      </c>
      <c r="C25" s="16">
        <v>0</v>
      </c>
      <c r="D25" s="16">
        <v>0</v>
      </c>
      <c r="E25" s="16">
        <v>0</v>
      </c>
      <c r="F25" s="16">
        <v>0.198970004336019</v>
      </c>
      <c r="G25" s="16">
        <v>0.397940008672038</v>
      </c>
      <c r="H25" s="16">
        <v>0.198970004336019</v>
      </c>
      <c r="I25" s="26">
        <v>0.110924374808178</v>
      </c>
    </row>
    <row r="26" s="5" customFormat="1" spans="1:10">
      <c r="A26" s="11" t="s">
        <v>14</v>
      </c>
      <c r="B26" s="15">
        <v>0</v>
      </c>
      <c r="C26" s="16">
        <v>0.698970004336019</v>
      </c>
      <c r="D26" s="16">
        <v>0</v>
      </c>
      <c r="E26" s="16">
        <v>0.397940008672038</v>
      </c>
      <c r="F26" s="16">
        <v>0</v>
      </c>
      <c r="G26" s="16">
        <v>0</v>
      </c>
      <c r="H26" s="16">
        <v>0</v>
      </c>
      <c r="I26" s="26">
        <v>0</v>
      </c>
      <c r="J26" s="5" t="s">
        <v>120</v>
      </c>
    </row>
    <row r="27" s="5" customFormat="1" spans="1:9">
      <c r="A27" s="11" t="s">
        <v>15</v>
      </c>
      <c r="B27" s="15">
        <v>0</v>
      </c>
      <c r="C27" s="16">
        <v>0</v>
      </c>
      <c r="D27" s="16">
        <v>0</v>
      </c>
      <c r="E27" s="16">
        <v>0.198970004336019</v>
      </c>
      <c r="F27" s="16">
        <v>0.198970004336019</v>
      </c>
      <c r="G27" s="16">
        <v>0</v>
      </c>
      <c r="H27" s="16">
        <v>0.198970004336019</v>
      </c>
      <c r="I27" s="26">
        <v>0.221848749616356</v>
      </c>
    </row>
    <row r="30" s="4" customFormat="1" spans="1:1">
      <c r="A30" s="4" t="s">
        <v>121</v>
      </c>
    </row>
    <row r="32" spans="1:29">
      <c r="A32" s="8" t="s">
        <v>61</v>
      </c>
      <c r="B32" s="8"/>
      <c r="C32" s="8"/>
      <c r="D32" s="8"/>
      <c r="E32" s="8"/>
      <c r="F32" s="8"/>
      <c r="G32" s="8"/>
      <c r="H32" s="8"/>
      <c r="I32" s="8"/>
      <c r="J32" s="8"/>
      <c r="K32" s="8" t="s">
        <v>65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1" t="s">
        <v>114</v>
      </c>
      <c r="W32" s="1"/>
      <c r="X32" s="1"/>
      <c r="Y32" s="1"/>
      <c r="Z32" s="1"/>
      <c r="AA32" s="1"/>
      <c r="AB32" s="1"/>
      <c r="AC32" s="1"/>
    </row>
    <row r="33" spans="1:30">
      <c r="A33" s="9"/>
      <c r="B33" s="10" t="s">
        <v>0</v>
      </c>
      <c r="C33" s="10" t="s">
        <v>1</v>
      </c>
      <c r="D33" s="10" t="s">
        <v>2</v>
      </c>
      <c r="E33" s="10" t="s">
        <v>3</v>
      </c>
      <c r="F33" s="10" t="s">
        <v>4</v>
      </c>
      <c r="G33" s="10" t="s">
        <v>5</v>
      </c>
      <c r="H33" s="10" t="s">
        <v>6</v>
      </c>
      <c r="I33" s="10" t="s">
        <v>7</v>
      </c>
      <c r="J33" s="10"/>
      <c r="K33" s="21"/>
      <c r="L33" s="22" t="s">
        <v>0</v>
      </c>
      <c r="M33" s="22" t="s">
        <v>1</v>
      </c>
      <c r="N33" s="22" t="s">
        <v>2</v>
      </c>
      <c r="O33" s="22" t="s">
        <v>3</v>
      </c>
      <c r="P33" s="22" t="s">
        <v>4</v>
      </c>
      <c r="Q33" s="22" t="s">
        <v>5</v>
      </c>
      <c r="R33" s="22" t="s">
        <v>6</v>
      </c>
      <c r="S33" s="22" t="s">
        <v>7</v>
      </c>
      <c r="T33" s="22"/>
      <c r="U33" s="21"/>
      <c r="V33" s="22" t="s">
        <v>0</v>
      </c>
      <c r="W33" s="22" t="s">
        <v>1</v>
      </c>
      <c r="X33" s="22" t="s">
        <v>2</v>
      </c>
      <c r="Y33" s="22" t="s">
        <v>3</v>
      </c>
      <c r="Z33" s="22" t="s">
        <v>4</v>
      </c>
      <c r="AA33" s="22" t="s">
        <v>5</v>
      </c>
      <c r="AB33" s="22" t="s">
        <v>6</v>
      </c>
      <c r="AC33" s="22" t="s">
        <v>7</v>
      </c>
      <c r="AD33" s="5"/>
    </row>
    <row r="34" spans="1:30">
      <c r="A34" s="11" t="s">
        <v>13</v>
      </c>
      <c r="B34" s="12">
        <v>0.397940008672038</v>
      </c>
      <c r="C34" s="13">
        <v>0</v>
      </c>
      <c r="D34" s="13">
        <v>0</v>
      </c>
      <c r="E34" s="13">
        <v>0</v>
      </c>
      <c r="F34" s="13">
        <v>0.198970004336019</v>
      </c>
      <c r="G34" s="13">
        <v>0.397940008672038</v>
      </c>
      <c r="H34" s="13">
        <v>0.198970004336019</v>
      </c>
      <c r="I34" s="23">
        <v>0.110924374808178</v>
      </c>
      <c r="J34" s="24"/>
      <c r="K34" s="25" t="s">
        <v>13</v>
      </c>
      <c r="L34" s="18">
        <v>0.198970004336019</v>
      </c>
      <c r="M34" s="19">
        <v>0</v>
      </c>
      <c r="N34" s="19">
        <v>0</v>
      </c>
      <c r="O34" s="19">
        <v>0</v>
      </c>
      <c r="P34" s="19">
        <v>0.397940008672038</v>
      </c>
      <c r="Q34" s="19">
        <v>0.198970004336019</v>
      </c>
      <c r="R34" s="19">
        <v>0</v>
      </c>
      <c r="S34" s="27">
        <v>0.110924374808178</v>
      </c>
      <c r="T34" s="24"/>
      <c r="U34" s="25" t="s">
        <v>13</v>
      </c>
      <c r="V34" s="20">
        <v>0.397940008672038</v>
      </c>
      <c r="W34" s="16">
        <v>0</v>
      </c>
      <c r="X34" s="16">
        <v>0</v>
      </c>
      <c r="Y34" s="16">
        <v>0</v>
      </c>
      <c r="Z34" s="16">
        <v>0.198970004336019</v>
      </c>
      <c r="AA34" s="16">
        <v>0.397940008672038</v>
      </c>
      <c r="AB34" s="16">
        <v>0.198970004336019</v>
      </c>
      <c r="AC34" s="26">
        <v>0.110924374808178</v>
      </c>
      <c r="AD34" s="5"/>
    </row>
    <row r="35" spans="1:30">
      <c r="A35" s="11" t="s">
        <v>14</v>
      </c>
      <c r="B35" s="15">
        <v>0</v>
      </c>
      <c r="C35" s="16">
        <v>0.698970004336019</v>
      </c>
      <c r="D35" s="16">
        <v>0</v>
      </c>
      <c r="E35" s="16">
        <v>0.397940008672038</v>
      </c>
      <c r="F35" s="16">
        <v>0</v>
      </c>
      <c r="G35" s="16">
        <v>0</v>
      </c>
      <c r="H35" s="16">
        <v>0</v>
      </c>
      <c r="I35" s="26">
        <v>0</v>
      </c>
      <c r="J35" s="24"/>
      <c r="K35" s="25" t="s">
        <v>14</v>
      </c>
      <c r="L35" s="14">
        <v>0.397940008672038</v>
      </c>
      <c r="M35" s="13">
        <v>0</v>
      </c>
      <c r="N35" s="13">
        <v>0</v>
      </c>
      <c r="O35" s="13">
        <v>0</v>
      </c>
      <c r="P35" s="13">
        <v>0</v>
      </c>
      <c r="Q35" s="13">
        <v>0.397940008672038</v>
      </c>
      <c r="R35" s="13">
        <v>0.397940008672038</v>
      </c>
      <c r="S35" s="23">
        <v>0.221848749616356</v>
      </c>
      <c r="T35" s="24"/>
      <c r="U35" s="25" t="s">
        <v>14</v>
      </c>
      <c r="V35" s="18">
        <v>0</v>
      </c>
      <c r="W35" s="19">
        <v>0.698970004336019</v>
      </c>
      <c r="X35" s="19">
        <v>0</v>
      </c>
      <c r="Y35" s="19">
        <v>0.397940008672038</v>
      </c>
      <c r="Z35" s="19">
        <v>0</v>
      </c>
      <c r="AA35" s="19">
        <v>0</v>
      </c>
      <c r="AB35" s="19">
        <v>0</v>
      </c>
      <c r="AC35" s="27">
        <v>0</v>
      </c>
      <c r="AD35" s="5"/>
    </row>
    <row r="36" spans="1:30">
      <c r="A36" s="11" t="s">
        <v>15</v>
      </c>
      <c r="B36" s="15">
        <v>0</v>
      </c>
      <c r="C36" s="16">
        <v>0</v>
      </c>
      <c r="D36" s="16">
        <v>0</v>
      </c>
      <c r="E36" s="16">
        <v>0.198970004336019</v>
      </c>
      <c r="F36" s="16">
        <v>0.198970004336019</v>
      </c>
      <c r="G36" s="16">
        <v>0</v>
      </c>
      <c r="H36" s="16">
        <v>0.198970004336019</v>
      </c>
      <c r="I36" s="26">
        <v>0.221848749616356</v>
      </c>
      <c r="J36" s="24"/>
      <c r="K36" s="25" t="s">
        <v>15</v>
      </c>
      <c r="L36" s="14">
        <v>0</v>
      </c>
      <c r="M36" s="13">
        <v>0.349485002168009</v>
      </c>
      <c r="N36" s="13">
        <v>0</v>
      </c>
      <c r="O36" s="13">
        <v>0.397940008672038</v>
      </c>
      <c r="P36" s="13">
        <v>0</v>
      </c>
      <c r="Q36" s="13">
        <v>0</v>
      </c>
      <c r="R36" s="13">
        <v>0.198970004336019</v>
      </c>
      <c r="S36" s="23">
        <v>0.110924374808178</v>
      </c>
      <c r="T36" s="24"/>
      <c r="U36" s="17" t="s">
        <v>15</v>
      </c>
      <c r="V36" s="18">
        <v>0</v>
      </c>
      <c r="W36" s="19">
        <v>0.349485002168009</v>
      </c>
      <c r="X36" s="19">
        <v>0.22</v>
      </c>
      <c r="Y36" s="19">
        <v>0.397940008672038</v>
      </c>
      <c r="Z36" s="19">
        <v>0</v>
      </c>
      <c r="AA36" s="19">
        <v>0</v>
      </c>
      <c r="AB36" s="19">
        <v>0.198970004336019</v>
      </c>
      <c r="AC36" s="27">
        <v>0.110924374808178</v>
      </c>
      <c r="AD36" s="5"/>
    </row>
    <row r="37" spans="1:30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>
      <c r="A39" s="5"/>
      <c r="B39" s="17" t="s">
        <v>115</v>
      </c>
      <c r="C39" s="17"/>
      <c r="D39" s="17"/>
      <c r="E39" s="17"/>
      <c r="F39" s="17"/>
      <c r="G39" s="17"/>
      <c r="H39" s="17"/>
      <c r="I39" s="1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>
      <c r="A40" s="9"/>
      <c r="B40" s="10" t="s">
        <v>0</v>
      </c>
      <c r="C40" s="10" t="s">
        <v>1</v>
      </c>
      <c r="D40" s="10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>
      <c r="A41" s="11" t="s">
        <v>13</v>
      </c>
      <c r="B41" s="12">
        <v>0.397940008672038</v>
      </c>
      <c r="C41" s="13">
        <v>0</v>
      </c>
      <c r="D41" s="13">
        <v>0</v>
      </c>
      <c r="E41" s="13">
        <v>0</v>
      </c>
      <c r="F41" s="13">
        <v>0.198970004336019</v>
      </c>
      <c r="G41" s="13">
        <v>0.397940008672038</v>
      </c>
      <c r="H41" s="13">
        <v>0.198970004336019</v>
      </c>
      <c r="I41" s="23">
        <v>0.110924374808178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11" t="s">
        <v>14</v>
      </c>
      <c r="B42" s="14">
        <v>0.397940008672038</v>
      </c>
      <c r="C42" s="13">
        <v>0</v>
      </c>
      <c r="D42" s="13">
        <v>0</v>
      </c>
      <c r="E42" s="13">
        <v>0</v>
      </c>
      <c r="F42" s="13">
        <v>0</v>
      </c>
      <c r="G42" s="13">
        <v>0.397940008672038</v>
      </c>
      <c r="H42" s="13">
        <v>0.397940008672038</v>
      </c>
      <c r="I42" s="23">
        <v>0.221848749616356</v>
      </c>
      <c r="J42" s="5" t="s">
        <v>116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11" t="s">
        <v>15</v>
      </c>
      <c r="B43" s="14">
        <v>0</v>
      </c>
      <c r="C43" s="13">
        <v>0.349485002168009</v>
      </c>
      <c r="D43" s="13">
        <v>0</v>
      </c>
      <c r="E43" s="13">
        <v>0.397940008672038</v>
      </c>
      <c r="F43" s="13">
        <v>0</v>
      </c>
      <c r="G43" s="13">
        <v>0</v>
      </c>
      <c r="H43" s="13">
        <v>0.198970004336019</v>
      </c>
      <c r="I43" s="23">
        <v>0.110924374808178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>
      <c r="A45" s="5"/>
      <c r="B45" s="17" t="s">
        <v>117</v>
      </c>
      <c r="C45" s="17"/>
      <c r="D45" s="17"/>
      <c r="E45" s="17"/>
      <c r="F45" s="17"/>
      <c r="G45" s="17"/>
      <c r="H45" s="17"/>
      <c r="I45" s="1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>
      <c r="A46" s="9"/>
      <c r="B46" s="10" t="s">
        <v>0</v>
      </c>
      <c r="C46" s="10" t="s">
        <v>1</v>
      </c>
      <c r="D46" s="10" t="s">
        <v>2</v>
      </c>
      <c r="E46" s="10" t="s">
        <v>3</v>
      </c>
      <c r="F46" s="10" t="s">
        <v>4</v>
      </c>
      <c r="G46" s="10" t="s">
        <v>5</v>
      </c>
      <c r="H46" s="10" t="s">
        <v>6</v>
      </c>
      <c r="I46" s="10" t="s">
        <v>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>
      <c r="A47" s="11" t="s">
        <v>13</v>
      </c>
      <c r="B47" s="18">
        <v>0.198970004336019</v>
      </c>
      <c r="C47" s="19">
        <v>0</v>
      </c>
      <c r="D47" s="19">
        <v>0</v>
      </c>
      <c r="E47" s="19">
        <v>0</v>
      </c>
      <c r="F47" s="19">
        <v>0.397940008672038</v>
      </c>
      <c r="G47" s="19">
        <v>0.198970004336019</v>
      </c>
      <c r="H47" s="19">
        <v>0</v>
      </c>
      <c r="I47" s="27">
        <v>0.110924374808178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>
      <c r="A48" s="11" t="s">
        <v>14</v>
      </c>
      <c r="B48" s="18">
        <v>0</v>
      </c>
      <c r="C48" s="19">
        <v>0.698970004336019</v>
      </c>
      <c r="D48" s="19">
        <v>0</v>
      </c>
      <c r="E48" s="19">
        <v>0.397940008672038</v>
      </c>
      <c r="F48" s="19">
        <v>0</v>
      </c>
      <c r="G48" s="19">
        <v>0</v>
      </c>
      <c r="H48" s="19">
        <v>0</v>
      </c>
      <c r="I48" s="27">
        <v>0</v>
      </c>
      <c r="J48" s="5" t="s">
        <v>118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>
      <c r="A49" s="11" t="s">
        <v>15</v>
      </c>
      <c r="B49" s="18">
        <v>0</v>
      </c>
      <c r="C49" s="19">
        <v>0.349485002168009</v>
      </c>
      <c r="D49" s="19">
        <v>0.22</v>
      </c>
      <c r="E49" s="19">
        <v>0.397940008672038</v>
      </c>
      <c r="F49" s="19">
        <v>0</v>
      </c>
      <c r="G49" s="19">
        <v>0</v>
      </c>
      <c r="H49" s="19">
        <v>0.198970004336019</v>
      </c>
      <c r="I49" s="27">
        <v>0.110924374808178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>
      <c r="A51" s="5"/>
      <c r="B51" s="17" t="s">
        <v>119</v>
      </c>
      <c r="C51" s="17"/>
      <c r="D51" s="17"/>
      <c r="E51" s="17"/>
      <c r="F51" s="17"/>
      <c r="G51" s="17"/>
      <c r="H51" s="17"/>
      <c r="I51" s="1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>
      <c r="A52" s="9"/>
      <c r="B52" s="10" t="s">
        <v>0</v>
      </c>
      <c r="C52" s="10" t="s">
        <v>1</v>
      </c>
      <c r="D52" s="10" t="s">
        <v>2</v>
      </c>
      <c r="E52" s="10" t="s">
        <v>3</v>
      </c>
      <c r="F52" s="10" t="s">
        <v>4</v>
      </c>
      <c r="G52" s="10" t="s">
        <v>5</v>
      </c>
      <c r="H52" s="10" t="s">
        <v>6</v>
      </c>
      <c r="I52" s="10" t="s">
        <v>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>
      <c r="A53" s="11" t="s">
        <v>13</v>
      </c>
      <c r="B53" s="20">
        <v>0.397940008672038</v>
      </c>
      <c r="C53" s="16">
        <v>0</v>
      </c>
      <c r="D53" s="16">
        <v>0</v>
      </c>
      <c r="E53" s="16">
        <v>0</v>
      </c>
      <c r="F53" s="16">
        <v>0.198970004336019</v>
      </c>
      <c r="G53" s="16">
        <v>0.397940008672038</v>
      </c>
      <c r="H53" s="16">
        <v>0.198970004336019</v>
      </c>
      <c r="I53" s="26">
        <v>0.110924374808178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>
      <c r="A54" s="11" t="s">
        <v>14</v>
      </c>
      <c r="B54" s="15">
        <v>0</v>
      </c>
      <c r="C54" s="16">
        <v>0.698970004336019</v>
      </c>
      <c r="D54" s="16">
        <v>0</v>
      </c>
      <c r="E54" s="16">
        <v>0.397940008672038</v>
      </c>
      <c r="F54" s="16">
        <v>0</v>
      </c>
      <c r="G54" s="16">
        <v>0</v>
      </c>
      <c r="H54" s="16">
        <v>0</v>
      </c>
      <c r="I54" s="26">
        <v>0</v>
      </c>
      <c r="J54" s="5" t="s">
        <v>120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>
      <c r="A55" s="11" t="s">
        <v>15</v>
      </c>
      <c r="B55" s="15">
        <v>0</v>
      </c>
      <c r="C55" s="16">
        <v>0</v>
      </c>
      <c r="D55" s="16">
        <v>0</v>
      </c>
      <c r="E55" s="16">
        <v>0.198970004336019</v>
      </c>
      <c r="F55" s="16">
        <v>0.198970004336019</v>
      </c>
      <c r="G55" s="16">
        <v>0</v>
      </c>
      <c r="H55" s="16">
        <v>0.198970004336019</v>
      </c>
      <c r="I55" s="26">
        <v>0.221848749616356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8" s="6" customFormat="1" spans="1:1">
      <c r="A58" s="6" t="s">
        <v>122</v>
      </c>
    </row>
    <row r="60" spans="1:29">
      <c r="A60" s="8" t="s">
        <v>61</v>
      </c>
      <c r="B60" s="8"/>
      <c r="C60" s="8"/>
      <c r="D60" s="8"/>
      <c r="E60" s="8"/>
      <c r="F60" s="8"/>
      <c r="G60" s="8"/>
      <c r="H60" s="8"/>
      <c r="I60" s="8"/>
      <c r="J60" s="8"/>
      <c r="K60" s="8" t="s">
        <v>65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1" t="s">
        <v>114</v>
      </c>
      <c r="W60" s="1"/>
      <c r="X60" s="1"/>
      <c r="Y60" s="1"/>
      <c r="Z60" s="1"/>
      <c r="AA60" s="1"/>
      <c r="AB60" s="1"/>
      <c r="AC60" s="1"/>
    </row>
    <row r="61" spans="1:29">
      <c r="A61" s="9"/>
      <c r="B61" s="10" t="s">
        <v>0</v>
      </c>
      <c r="C61" s="10" t="s">
        <v>1</v>
      </c>
      <c r="D61" s="10" t="s">
        <v>2</v>
      </c>
      <c r="E61" s="10" t="s">
        <v>3</v>
      </c>
      <c r="F61" s="10" t="s">
        <v>4</v>
      </c>
      <c r="G61" s="10" t="s">
        <v>5</v>
      </c>
      <c r="H61" s="10" t="s">
        <v>6</v>
      </c>
      <c r="I61" s="10" t="s">
        <v>7</v>
      </c>
      <c r="J61" s="10"/>
      <c r="K61" s="21"/>
      <c r="L61" s="22" t="s">
        <v>0</v>
      </c>
      <c r="M61" s="22" t="s">
        <v>1</v>
      </c>
      <c r="N61" s="22" t="s">
        <v>2</v>
      </c>
      <c r="O61" s="22" t="s">
        <v>3</v>
      </c>
      <c r="P61" s="22" t="s">
        <v>4</v>
      </c>
      <c r="Q61" s="22" t="s">
        <v>5</v>
      </c>
      <c r="R61" s="22" t="s">
        <v>6</v>
      </c>
      <c r="S61" s="22" t="s">
        <v>7</v>
      </c>
      <c r="T61" s="22"/>
      <c r="U61" s="21"/>
      <c r="V61" s="22" t="s">
        <v>0</v>
      </c>
      <c r="W61" s="22" t="s">
        <v>1</v>
      </c>
      <c r="X61" s="22" t="s">
        <v>2</v>
      </c>
      <c r="Y61" s="22" t="s">
        <v>3</v>
      </c>
      <c r="Z61" s="22" t="s">
        <v>4</v>
      </c>
      <c r="AA61" s="22" t="s">
        <v>5</v>
      </c>
      <c r="AB61" s="22" t="s">
        <v>6</v>
      </c>
      <c r="AC61" s="22" t="s">
        <v>7</v>
      </c>
    </row>
    <row r="62" spans="1:29">
      <c r="A62" s="11" t="s">
        <v>13</v>
      </c>
      <c r="B62" s="12">
        <v>0.397940008672038</v>
      </c>
      <c r="C62" s="13">
        <v>0</v>
      </c>
      <c r="D62" s="13">
        <v>0</v>
      </c>
      <c r="E62" s="13">
        <v>0</v>
      </c>
      <c r="F62" s="13">
        <v>0.198970004336019</v>
      </c>
      <c r="G62" s="13">
        <v>0.397940008672038</v>
      </c>
      <c r="H62" s="13">
        <v>0.198970004336019</v>
      </c>
      <c r="I62" s="23">
        <v>0.110924374808178</v>
      </c>
      <c r="J62" s="24"/>
      <c r="K62" s="25" t="s">
        <v>13</v>
      </c>
      <c r="L62" s="18">
        <v>0.198970004336019</v>
      </c>
      <c r="M62" s="19">
        <v>0</v>
      </c>
      <c r="N62" s="19">
        <v>0</v>
      </c>
      <c r="O62" s="19">
        <v>0</v>
      </c>
      <c r="P62" s="19">
        <v>0.397940008672038</v>
      </c>
      <c r="Q62" s="19">
        <v>0.198970004336019</v>
      </c>
      <c r="R62" s="19">
        <v>0</v>
      </c>
      <c r="S62" s="27">
        <v>0.110924374808178</v>
      </c>
      <c r="T62" s="24"/>
      <c r="U62" s="25" t="s">
        <v>13</v>
      </c>
      <c r="V62" s="20">
        <v>0.397940008672038</v>
      </c>
      <c r="W62" s="16">
        <v>0</v>
      </c>
      <c r="X62" s="16">
        <v>0</v>
      </c>
      <c r="Y62" s="16">
        <v>0</v>
      </c>
      <c r="Z62" s="16">
        <v>0.198970004336019</v>
      </c>
      <c r="AA62" s="16">
        <v>0.397940008672038</v>
      </c>
      <c r="AB62" s="16">
        <v>0.198970004336019</v>
      </c>
      <c r="AC62" s="26">
        <v>0.110924374808178</v>
      </c>
    </row>
    <row r="63" spans="1:29">
      <c r="A63" s="11" t="s">
        <v>14</v>
      </c>
      <c r="B63" s="14">
        <v>0</v>
      </c>
      <c r="C63" s="13">
        <v>0.698970004336019</v>
      </c>
      <c r="D63" s="13">
        <v>0</v>
      </c>
      <c r="E63" s="13">
        <v>0.397940008672038</v>
      </c>
      <c r="F63" s="13">
        <v>0</v>
      </c>
      <c r="G63" s="13">
        <v>0</v>
      </c>
      <c r="H63" s="13">
        <v>0</v>
      </c>
      <c r="I63" s="23">
        <v>0</v>
      </c>
      <c r="J63" s="24"/>
      <c r="K63" s="25" t="s">
        <v>14</v>
      </c>
      <c r="L63" s="18">
        <v>0.397940008672038</v>
      </c>
      <c r="M63" s="19">
        <v>0</v>
      </c>
      <c r="N63" s="19">
        <v>0</v>
      </c>
      <c r="O63" s="19">
        <v>0</v>
      </c>
      <c r="P63" s="19">
        <v>0</v>
      </c>
      <c r="Q63" s="19">
        <v>0.397940008672038</v>
      </c>
      <c r="R63" s="19">
        <v>0.397940008672038</v>
      </c>
      <c r="S63" s="27">
        <v>0.221848749616356</v>
      </c>
      <c r="T63" s="24"/>
      <c r="U63" s="25" t="s">
        <v>14</v>
      </c>
      <c r="V63" s="15">
        <v>0</v>
      </c>
      <c r="W63" s="16">
        <v>0.698970004336019</v>
      </c>
      <c r="X63" s="16">
        <v>0</v>
      </c>
      <c r="Y63" s="16">
        <v>0.397940008672038</v>
      </c>
      <c r="Z63" s="16">
        <v>0</v>
      </c>
      <c r="AA63" s="16">
        <v>0</v>
      </c>
      <c r="AB63" s="16">
        <v>0</v>
      </c>
      <c r="AC63" s="26">
        <v>0</v>
      </c>
    </row>
    <row r="64" spans="1:29">
      <c r="A64" s="11" t="s">
        <v>15</v>
      </c>
      <c r="B64" s="14">
        <v>0</v>
      </c>
      <c r="C64" s="13">
        <v>0</v>
      </c>
      <c r="D64" s="13">
        <v>0</v>
      </c>
      <c r="E64" s="13">
        <v>0.198970004336019</v>
      </c>
      <c r="F64" s="13">
        <v>0.198970004336019</v>
      </c>
      <c r="G64" s="13">
        <v>0</v>
      </c>
      <c r="H64" s="13">
        <v>0.198970004336019</v>
      </c>
      <c r="I64" s="23">
        <v>0.221848749616356</v>
      </c>
      <c r="J64" s="24"/>
      <c r="K64" s="25" t="s">
        <v>15</v>
      </c>
      <c r="L64" s="18">
        <v>0</v>
      </c>
      <c r="M64" s="19">
        <v>0.349485002168009</v>
      </c>
      <c r="N64" s="19">
        <v>0</v>
      </c>
      <c r="O64" s="19">
        <v>0.397940008672038</v>
      </c>
      <c r="P64" s="19">
        <v>0</v>
      </c>
      <c r="Q64" s="19">
        <v>0</v>
      </c>
      <c r="R64" s="19">
        <v>0.198970004336019</v>
      </c>
      <c r="S64" s="27">
        <v>0.110924374808178</v>
      </c>
      <c r="T64" s="24"/>
      <c r="U64" s="17" t="s">
        <v>15</v>
      </c>
      <c r="V64" s="15">
        <v>0</v>
      </c>
      <c r="W64" s="16">
        <v>0.349485002168009</v>
      </c>
      <c r="X64" s="16">
        <v>0.22</v>
      </c>
      <c r="Y64" s="16">
        <v>0.397940008672038</v>
      </c>
      <c r="Z64" s="16">
        <v>0</v>
      </c>
      <c r="AA64" s="16">
        <v>0</v>
      </c>
      <c r="AB64" s="16">
        <v>0.198970004336019</v>
      </c>
      <c r="AC64" s="26">
        <v>0.110924374808178</v>
      </c>
    </row>
    <row r="65" s="7" customFormat="1" spans="1:29">
      <c r="A65" s="28" t="s">
        <v>123</v>
      </c>
      <c r="B65" s="15">
        <v>0.4</v>
      </c>
      <c r="C65" s="16">
        <v>0.32</v>
      </c>
      <c r="D65" s="16">
        <v>0</v>
      </c>
      <c r="E65" s="16">
        <v>0</v>
      </c>
      <c r="F65" s="16">
        <v>0.1</v>
      </c>
      <c r="G65" s="16">
        <v>0.22</v>
      </c>
      <c r="H65" s="16">
        <v>0.12</v>
      </c>
      <c r="I65" s="26">
        <v>0</v>
      </c>
      <c r="J65" s="29"/>
      <c r="K65" s="29" t="s">
        <v>123</v>
      </c>
      <c r="L65" s="14">
        <v>0.33</v>
      </c>
      <c r="M65" s="13">
        <v>0.11</v>
      </c>
      <c r="N65" s="13">
        <v>0</v>
      </c>
      <c r="O65" s="13">
        <v>0</v>
      </c>
      <c r="P65" s="13">
        <v>0</v>
      </c>
      <c r="Q65" s="13">
        <v>0.14</v>
      </c>
      <c r="R65" s="13">
        <v>0.22</v>
      </c>
      <c r="S65" s="23">
        <v>0</v>
      </c>
      <c r="T65" s="29"/>
      <c r="U65" s="29" t="s">
        <v>123</v>
      </c>
      <c r="V65" s="18">
        <v>0</v>
      </c>
      <c r="W65" s="19">
        <v>0</v>
      </c>
      <c r="X65" s="19">
        <v>0.22</v>
      </c>
      <c r="Y65" s="19">
        <v>0.11</v>
      </c>
      <c r="Z65" s="19">
        <v>0</v>
      </c>
      <c r="AA65" s="19">
        <v>0</v>
      </c>
      <c r="AB65" s="19">
        <v>0.45</v>
      </c>
      <c r="AC65" s="27">
        <v>0</v>
      </c>
    </row>
    <row r="66" spans="1:29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5"/>
      <c r="B67" s="17" t="s">
        <v>115</v>
      </c>
      <c r="C67" s="17"/>
      <c r="D67" s="17"/>
      <c r="E67" s="17"/>
      <c r="F67" s="17"/>
      <c r="G67" s="17"/>
      <c r="H67" s="17"/>
      <c r="I67" s="1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9"/>
      <c r="B68" s="10" t="s">
        <v>0</v>
      </c>
      <c r="C68" s="10" t="s">
        <v>1</v>
      </c>
      <c r="D68" s="10" t="s">
        <v>2</v>
      </c>
      <c r="E68" s="10" t="s">
        <v>3</v>
      </c>
      <c r="F68" s="10" t="s">
        <v>4</v>
      </c>
      <c r="G68" s="10" t="s">
        <v>5</v>
      </c>
      <c r="H68" s="10" t="s">
        <v>6</v>
      </c>
      <c r="I68" s="10" t="s">
        <v>7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11" t="s">
        <v>13</v>
      </c>
      <c r="B69" s="12">
        <v>0.397940008672038</v>
      </c>
      <c r="C69" s="13">
        <v>0</v>
      </c>
      <c r="D69" s="13">
        <v>0</v>
      </c>
      <c r="E69" s="13">
        <v>0</v>
      </c>
      <c r="F69" s="13">
        <v>0.198970004336019</v>
      </c>
      <c r="G69" s="13">
        <v>0.397940008672038</v>
      </c>
      <c r="H69" s="13">
        <v>0.198970004336019</v>
      </c>
      <c r="I69" s="23">
        <v>0.110924374808178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>
      <c r="A70" s="11" t="s">
        <v>14</v>
      </c>
      <c r="B70" s="14">
        <v>0</v>
      </c>
      <c r="C70" s="13">
        <v>0.698970004336019</v>
      </c>
      <c r="D70" s="13">
        <v>0</v>
      </c>
      <c r="E70" s="13">
        <v>0.397940008672038</v>
      </c>
      <c r="F70" s="13">
        <v>0</v>
      </c>
      <c r="G70" s="13">
        <v>0</v>
      </c>
      <c r="H70" s="13">
        <v>0</v>
      </c>
      <c r="I70" s="23">
        <v>0</v>
      </c>
      <c r="J70" s="5" t="s">
        <v>116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>
      <c r="A71" s="11" t="s">
        <v>15</v>
      </c>
      <c r="B71" s="14">
        <v>0</v>
      </c>
      <c r="C71" s="13">
        <v>0</v>
      </c>
      <c r="D71" s="13">
        <v>0</v>
      </c>
      <c r="E71" s="13">
        <v>0.198970004336019</v>
      </c>
      <c r="F71" s="13">
        <v>0.198970004336019</v>
      </c>
      <c r="G71" s="13">
        <v>0</v>
      </c>
      <c r="H71" s="13">
        <v>0.198970004336019</v>
      </c>
      <c r="I71" s="23">
        <v>0.221848749616356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>
      <c r="A72" s="25" t="s">
        <v>123</v>
      </c>
      <c r="B72" s="14">
        <v>0.33</v>
      </c>
      <c r="C72" s="13">
        <v>0.11</v>
      </c>
      <c r="D72" s="13">
        <v>0</v>
      </c>
      <c r="E72" s="13">
        <v>0</v>
      </c>
      <c r="F72" s="13">
        <v>0</v>
      </c>
      <c r="G72" s="13">
        <v>0.14</v>
      </c>
      <c r="H72" s="13">
        <v>0.22</v>
      </c>
      <c r="I72" s="23">
        <v>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="5" customFormat="1" spans="2:9">
      <c r="B73" s="24"/>
      <c r="C73" s="24"/>
      <c r="D73" s="24"/>
      <c r="E73" s="24"/>
      <c r="F73" s="24"/>
      <c r="G73" s="24"/>
      <c r="H73" s="24"/>
      <c r="I73" s="24"/>
    </row>
    <row r="74" spans="1:29">
      <c r="A74" s="5"/>
      <c r="B74" s="17" t="s">
        <v>117</v>
      </c>
      <c r="C74" s="17"/>
      <c r="D74" s="17"/>
      <c r="E74" s="17"/>
      <c r="F74" s="17"/>
      <c r="G74" s="17"/>
      <c r="H74" s="17"/>
      <c r="I74" s="1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>
      <c r="A75" s="9"/>
      <c r="B75" s="10" t="s">
        <v>0</v>
      </c>
      <c r="C75" s="10" t="s">
        <v>1</v>
      </c>
      <c r="D75" s="10" t="s">
        <v>2</v>
      </c>
      <c r="E75" s="10" t="s">
        <v>3</v>
      </c>
      <c r="F75" s="10" t="s">
        <v>4</v>
      </c>
      <c r="G75" s="10" t="s">
        <v>5</v>
      </c>
      <c r="H75" s="10" t="s">
        <v>6</v>
      </c>
      <c r="I75" s="10" t="s">
        <v>7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11" t="s">
        <v>13</v>
      </c>
      <c r="B76" s="18">
        <v>0.198970004336019</v>
      </c>
      <c r="C76" s="19">
        <v>0</v>
      </c>
      <c r="D76" s="19">
        <v>0</v>
      </c>
      <c r="E76" s="19">
        <v>0</v>
      </c>
      <c r="F76" s="19">
        <v>0.397940008672038</v>
      </c>
      <c r="G76" s="19">
        <v>0.198970004336019</v>
      </c>
      <c r="H76" s="19">
        <v>0</v>
      </c>
      <c r="I76" s="27">
        <v>0.110924374808178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>
      <c r="A77" s="11" t="s">
        <v>14</v>
      </c>
      <c r="B77" s="18">
        <v>0.397940008672038</v>
      </c>
      <c r="C77" s="19">
        <v>0</v>
      </c>
      <c r="D77" s="19">
        <v>0</v>
      </c>
      <c r="E77" s="19">
        <v>0</v>
      </c>
      <c r="F77" s="19">
        <v>0</v>
      </c>
      <c r="G77" s="19">
        <v>0.397940008672038</v>
      </c>
      <c r="H77" s="19">
        <v>0.397940008672038</v>
      </c>
      <c r="I77" s="27">
        <v>0.221848749616356</v>
      </c>
      <c r="J77" s="5" t="s">
        <v>118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11" t="s">
        <v>15</v>
      </c>
      <c r="B78" s="18">
        <v>0</v>
      </c>
      <c r="C78" s="19">
        <v>0.349485002168009</v>
      </c>
      <c r="D78" s="19">
        <v>0</v>
      </c>
      <c r="E78" s="19">
        <v>0.397940008672038</v>
      </c>
      <c r="F78" s="19">
        <v>0</v>
      </c>
      <c r="G78" s="19">
        <v>0</v>
      </c>
      <c r="H78" s="19">
        <v>0.198970004336019</v>
      </c>
      <c r="I78" s="27">
        <v>0.110924374808178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25" t="s">
        <v>123</v>
      </c>
      <c r="B79" s="18">
        <v>0</v>
      </c>
      <c r="C79" s="19">
        <v>0</v>
      </c>
      <c r="D79" s="19">
        <v>0.22</v>
      </c>
      <c r="E79" s="19">
        <v>0.11</v>
      </c>
      <c r="F79" s="19">
        <v>0</v>
      </c>
      <c r="G79" s="19">
        <v>0</v>
      </c>
      <c r="H79" s="19">
        <v>0.45</v>
      </c>
      <c r="I79" s="27">
        <v>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>
      <c r="A81" s="5"/>
      <c r="B81" s="17" t="s">
        <v>119</v>
      </c>
      <c r="C81" s="17"/>
      <c r="D81" s="17"/>
      <c r="E81" s="17"/>
      <c r="F81" s="17"/>
      <c r="G81" s="17"/>
      <c r="H81" s="17"/>
      <c r="I81" s="1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>
      <c r="A82" s="9"/>
      <c r="B82" s="10" t="s">
        <v>0</v>
      </c>
      <c r="C82" s="10" t="s">
        <v>1</v>
      </c>
      <c r="D82" s="10" t="s">
        <v>2</v>
      </c>
      <c r="E82" s="10" t="s">
        <v>3</v>
      </c>
      <c r="F82" s="10" t="s">
        <v>4</v>
      </c>
      <c r="G82" s="10" t="s">
        <v>5</v>
      </c>
      <c r="H82" s="10" t="s">
        <v>6</v>
      </c>
      <c r="I82" s="10" t="s">
        <v>7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s="11" t="s">
        <v>13</v>
      </c>
      <c r="B83" s="20">
        <v>0.397940008672038</v>
      </c>
      <c r="C83" s="16">
        <v>0</v>
      </c>
      <c r="D83" s="16">
        <v>0</v>
      </c>
      <c r="E83" s="16">
        <v>0</v>
      </c>
      <c r="F83" s="16">
        <v>0.198970004336019</v>
      </c>
      <c r="G83" s="16">
        <v>0.397940008672038</v>
      </c>
      <c r="H83" s="16">
        <v>0.198970004336019</v>
      </c>
      <c r="I83" s="26">
        <v>0.110924374808178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>
      <c r="A84" s="11" t="s">
        <v>14</v>
      </c>
      <c r="B84" s="15">
        <v>0</v>
      </c>
      <c r="C84" s="16">
        <v>0.698970004336019</v>
      </c>
      <c r="D84" s="16">
        <v>0</v>
      </c>
      <c r="E84" s="16">
        <v>0.397940008672038</v>
      </c>
      <c r="F84" s="16">
        <v>0</v>
      </c>
      <c r="G84" s="16">
        <v>0</v>
      </c>
      <c r="H84" s="16">
        <v>0</v>
      </c>
      <c r="I84" s="26">
        <v>0</v>
      </c>
      <c r="J84" s="5" t="s">
        <v>120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>
      <c r="A85" s="11" t="s">
        <v>15</v>
      </c>
      <c r="B85" s="15">
        <v>0</v>
      </c>
      <c r="C85" s="16">
        <v>0.349485002168009</v>
      </c>
      <c r="D85" s="16">
        <v>0.22</v>
      </c>
      <c r="E85" s="16">
        <v>0.397940008672038</v>
      </c>
      <c r="F85" s="16">
        <v>0</v>
      </c>
      <c r="G85" s="16">
        <v>0</v>
      </c>
      <c r="H85" s="16">
        <v>0.198970004336019</v>
      </c>
      <c r="I85" s="26">
        <v>0.110924374808178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9">
      <c r="A86" s="25" t="s">
        <v>123</v>
      </c>
      <c r="B86" s="15">
        <v>0.4</v>
      </c>
      <c r="C86" s="16">
        <v>0.32</v>
      </c>
      <c r="D86" s="16">
        <v>0</v>
      </c>
      <c r="E86" s="16">
        <v>0</v>
      </c>
      <c r="F86" s="16">
        <v>0.1</v>
      </c>
      <c r="G86" s="16">
        <v>0.22</v>
      </c>
      <c r="H86" s="16">
        <v>0.12</v>
      </c>
      <c r="I86" s="26">
        <v>0</v>
      </c>
    </row>
    <row r="89" s="4" customFormat="1" spans="1:1">
      <c r="A89" s="4" t="s">
        <v>124</v>
      </c>
    </row>
    <row r="91" spans="1:21">
      <c r="A91" s="8" t="s">
        <v>61</v>
      </c>
      <c r="B91" s="8"/>
      <c r="C91" s="8"/>
      <c r="D91" s="8"/>
      <c r="E91" s="8"/>
      <c r="F91" s="8"/>
      <c r="G91" s="8"/>
      <c r="H91" s="8"/>
      <c r="I91" s="8"/>
      <c r="J91" s="8"/>
      <c r="K91" s="8" t="s">
        <v>65</v>
      </c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>
      <c r="A92" s="9"/>
      <c r="B92" s="10" t="s">
        <v>0</v>
      </c>
      <c r="C92" s="10" t="s">
        <v>1</v>
      </c>
      <c r="D92" s="10" t="s">
        <v>2</v>
      </c>
      <c r="E92" s="10" t="s">
        <v>3</v>
      </c>
      <c r="F92" s="10" t="s">
        <v>4</v>
      </c>
      <c r="G92" s="10" t="s">
        <v>5</v>
      </c>
      <c r="H92" s="10" t="s">
        <v>6</v>
      </c>
      <c r="I92" s="10" t="s">
        <v>7</v>
      </c>
      <c r="J92" s="10"/>
      <c r="K92" s="21"/>
      <c r="L92" s="22" t="s">
        <v>0</v>
      </c>
      <c r="M92" s="22" t="s">
        <v>1</v>
      </c>
      <c r="N92" s="22" t="s">
        <v>2</v>
      </c>
      <c r="O92" s="22" t="s">
        <v>3</v>
      </c>
      <c r="P92" s="22" t="s">
        <v>4</v>
      </c>
      <c r="Q92" s="22" t="s">
        <v>5</v>
      </c>
      <c r="R92" s="22" t="s">
        <v>6</v>
      </c>
      <c r="S92" s="22" t="s">
        <v>7</v>
      </c>
      <c r="T92" s="22"/>
      <c r="U92" s="21"/>
    </row>
    <row r="93" spans="1:21">
      <c r="A93" s="11" t="s">
        <v>13</v>
      </c>
      <c r="B93" s="12">
        <v>0.397940008672038</v>
      </c>
      <c r="C93" s="13">
        <v>0</v>
      </c>
      <c r="D93" s="13">
        <v>0</v>
      </c>
      <c r="E93" s="13">
        <v>0</v>
      </c>
      <c r="F93" s="13">
        <v>0.198970004336019</v>
      </c>
      <c r="G93" s="13">
        <v>0.397940008672038</v>
      </c>
      <c r="H93" s="13">
        <v>0.198970004336019</v>
      </c>
      <c r="I93" s="23">
        <v>0.110924374808178</v>
      </c>
      <c r="J93" s="24"/>
      <c r="K93" s="25" t="s">
        <v>13</v>
      </c>
      <c r="L93" s="18">
        <v>0.198970004336019</v>
      </c>
      <c r="M93" s="19">
        <v>0</v>
      </c>
      <c r="N93" s="19">
        <v>0</v>
      </c>
      <c r="O93" s="19">
        <v>0</v>
      </c>
      <c r="P93" s="19">
        <v>0.397940008672038</v>
      </c>
      <c r="Q93" s="19">
        <v>0.198970004336019</v>
      </c>
      <c r="R93" s="19">
        <v>0</v>
      </c>
      <c r="S93" s="27">
        <v>0.110924374808178</v>
      </c>
      <c r="T93" s="24"/>
      <c r="U93" s="25"/>
    </row>
    <row r="94" spans="1:21">
      <c r="A94" s="11" t="s">
        <v>14</v>
      </c>
      <c r="B94" s="14">
        <v>0</v>
      </c>
      <c r="C94" s="13">
        <v>0.698970004336019</v>
      </c>
      <c r="D94" s="13">
        <v>0</v>
      </c>
      <c r="E94" s="13">
        <v>0.397940008672038</v>
      </c>
      <c r="F94" s="13">
        <v>0</v>
      </c>
      <c r="G94" s="13">
        <v>0</v>
      </c>
      <c r="H94" s="13">
        <v>0</v>
      </c>
      <c r="I94" s="23">
        <v>0</v>
      </c>
      <c r="J94" s="24"/>
      <c r="K94" s="25" t="s">
        <v>14</v>
      </c>
      <c r="L94" s="18">
        <v>0.397940008672038</v>
      </c>
      <c r="M94" s="19">
        <v>0</v>
      </c>
      <c r="N94" s="19">
        <v>0</v>
      </c>
      <c r="O94" s="19">
        <v>0</v>
      </c>
      <c r="P94" s="19">
        <v>0</v>
      </c>
      <c r="Q94" s="19">
        <v>0.397940008672038</v>
      </c>
      <c r="R94" s="19">
        <v>0.397940008672038</v>
      </c>
      <c r="S94" s="27">
        <v>0.221848749616356</v>
      </c>
      <c r="T94" s="24"/>
      <c r="U94" s="25"/>
    </row>
    <row r="95" spans="1:21">
      <c r="A95" s="11" t="s">
        <v>15</v>
      </c>
      <c r="B95" s="18">
        <v>0</v>
      </c>
      <c r="C95" s="19">
        <v>0</v>
      </c>
      <c r="D95" s="19">
        <v>0</v>
      </c>
      <c r="E95" s="19">
        <v>0.198970004336019</v>
      </c>
      <c r="F95" s="19">
        <v>0.198970004336019</v>
      </c>
      <c r="G95" s="19">
        <v>0</v>
      </c>
      <c r="H95" s="19">
        <v>0.198970004336019</v>
      </c>
      <c r="I95" s="27">
        <v>0.221848749616356</v>
      </c>
      <c r="J95" s="24"/>
      <c r="K95" s="25" t="s">
        <v>15</v>
      </c>
      <c r="L95" s="14">
        <v>0</v>
      </c>
      <c r="M95" s="13">
        <v>0.349485002168009</v>
      </c>
      <c r="N95" s="13">
        <v>0</v>
      </c>
      <c r="O95" s="13">
        <v>0.397940008672038</v>
      </c>
      <c r="P95" s="13">
        <v>0</v>
      </c>
      <c r="Q95" s="13">
        <v>0</v>
      </c>
      <c r="R95" s="13">
        <v>0.198970004336019</v>
      </c>
      <c r="S95" s="23">
        <v>0.110924374808178</v>
      </c>
      <c r="T95" s="24"/>
      <c r="U95" s="17"/>
    </row>
    <row r="96" spans="1:21">
      <c r="A96" s="28" t="s">
        <v>123</v>
      </c>
      <c r="B96" s="18">
        <v>0.4</v>
      </c>
      <c r="C96" s="19">
        <v>0.32</v>
      </c>
      <c r="D96" s="19">
        <v>0</v>
      </c>
      <c r="E96" s="19">
        <v>0</v>
      </c>
      <c r="F96" s="19">
        <v>0.1</v>
      </c>
      <c r="G96" s="19">
        <v>0.22</v>
      </c>
      <c r="H96" s="19">
        <v>0.12</v>
      </c>
      <c r="I96" s="27">
        <v>0</v>
      </c>
      <c r="J96" s="29"/>
      <c r="K96" s="29" t="s">
        <v>123</v>
      </c>
      <c r="L96" s="14">
        <v>0.33</v>
      </c>
      <c r="M96" s="13">
        <v>0.11</v>
      </c>
      <c r="N96" s="13">
        <v>0</v>
      </c>
      <c r="O96" s="13">
        <v>0</v>
      </c>
      <c r="P96" s="13">
        <v>0</v>
      </c>
      <c r="Q96" s="13">
        <v>0.14</v>
      </c>
      <c r="R96" s="13">
        <v>0.22</v>
      </c>
      <c r="S96" s="23">
        <v>0</v>
      </c>
      <c r="T96" s="29"/>
      <c r="U96" s="29"/>
    </row>
    <row r="99" spans="2:9">
      <c r="B99" s="8" t="s">
        <v>115</v>
      </c>
      <c r="C99" s="8"/>
      <c r="D99" s="8"/>
      <c r="E99" s="8"/>
      <c r="F99" s="8"/>
      <c r="G99" s="8"/>
      <c r="H99" s="8"/>
      <c r="I99" s="8"/>
    </row>
    <row r="100" spans="1:9">
      <c r="A100" s="9"/>
      <c r="B100" s="10" t="s">
        <v>0</v>
      </c>
      <c r="C100" s="10" t="s">
        <v>1</v>
      </c>
      <c r="D100" s="10" t="s">
        <v>2</v>
      </c>
      <c r="E100" s="10" t="s">
        <v>3</v>
      </c>
      <c r="F100" s="10" t="s">
        <v>4</v>
      </c>
      <c r="G100" s="10" t="s">
        <v>5</v>
      </c>
      <c r="H100" s="10" t="s">
        <v>6</v>
      </c>
      <c r="I100" s="10" t="s">
        <v>7</v>
      </c>
    </row>
    <row r="101" spans="1:9">
      <c r="A101" s="11" t="s">
        <v>13</v>
      </c>
      <c r="B101" s="12">
        <v>0.397940008672038</v>
      </c>
      <c r="C101" s="13">
        <v>0</v>
      </c>
      <c r="D101" s="13">
        <v>0</v>
      </c>
      <c r="E101" s="13">
        <v>0</v>
      </c>
      <c r="F101" s="13">
        <v>0.198970004336019</v>
      </c>
      <c r="G101" s="13">
        <v>0.397940008672038</v>
      </c>
      <c r="H101" s="13">
        <v>0.198970004336019</v>
      </c>
      <c r="I101" s="23">
        <v>0.110924374808178</v>
      </c>
    </row>
    <row r="102" spans="1:9">
      <c r="A102" s="11" t="s">
        <v>14</v>
      </c>
      <c r="B102" s="14">
        <v>0</v>
      </c>
      <c r="C102" s="13">
        <v>0.698970004336019</v>
      </c>
      <c r="D102" s="13">
        <v>0</v>
      </c>
      <c r="E102" s="13">
        <v>0.397940008672038</v>
      </c>
      <c r="F102" s="13">
        <v>0</v>
      </c>
      <c r="G102" s="13">
        <v>0</v>
      </c>
      <c r="H102" s="13">
        <v>0</v>
      </c>
      <c r="I102" s="23">
        <v>0</v>
      </c>
    </row>
    <row r="103" spans="1:9">
      <c r="A103" s="25" t="s">
        <v>15</v>
      </c>
      <c r="B103" s="14">
        <v>0</v>
      </c>
      <c r="C103" s="13">
        <v>0.349485002168009</v>
      </c>
      <c r="D103" s="13">
        <v>0</v>
      </c>
      <c r="E103" s="13">
        <v>0.397940008672038</v>
      </c>
      <c r="F103" s="13">
        <v>0</v>
      </c>
      <c r="G103" s="13">
        <v>0</v>
      </c>
      <c r="H103" s="13">
        <v>0.198970004336019</v>
      </c>
      <c r="I103" s="23">
        <v>0.110924374808178</v>
      </c>
    </row>
    <row r="104" spans="1:9">
      <c r="A104" s="29" t="s">
        <v>123</v>
      </c>
      <c r="B104" s="14">
        <v>0.33</v>
      </c>
      <c r="C104" s="13">
        <v>0.11</v>
      </c>
      <c r="D104" s="13">
        <v>0</v>
      </c>
      <c r="E104" s="13">
        <v>0</v>
      </c>
      <c r="F104" s="13">
        <v>0</v>
      </c>
      <c r="G104" s="13">
        <v>0.14</v>
      </c>
      <c r="H104" s="13">
        <v>0.22</v>
      </c>
      <c r="I104" s="23">
        <v>0</v>
      </c>
    </row>
    <row r="107" spans="2:9">
      <c r="B107" s="8" t="s">
        <v>117</v>
      </c>
      <c r="C107" s="8"/>
      <c r="D107" s="8"/>
      <c r="E107" s="8"/>
      <c r="F107" s="8"/>
      <c r="G107" s="8"/>
      <c r="H107" s="8"/>
      <c r="I107" s="8"/>
    </row>
    <row r="108" spans="1:9">
      <c r="A108" s="9"/>
      <c r="B108" s="10" t="s">
        <v>0</v>
      </c>
      <c r="C108" s="10" t="s">
        <v>1</v>
      </c>
      <c r="D108" s="10" t="s">
        <v>2</v>
      </c>
      <c r="E108" s="10" t="s">
        <v>3</v>
      </c>
      <c r="F108" s="10" t="s">
        <v>4</v>
      </c>
      <c r="G108" s="10" t="s">
        <v>5</v>
      </c>
      <c r="H108" s="10" t="s">
        <v>6</v>
      </c>
      <c r="I108" s="10" t="s">
        <v>7</v>
      </c>
    </row>
    <row r="109" spans="1:9">
      <c r="A109" s="11" t="s">
        <v>13</v>
      </c>
      <c r="B109" s="18">
        <v>0.198970004336019</v>
      </c>
      <c r="C109" s="19">
        <v>0</v>
      </c>
      <c r="D109" s="19">
        <v>0</v>
      </c>
      <c r="E109" s="19">
        <v>0</v>
      </c>
      <c r="F109" s="19">
        <v>0.397940008672038</v>
      </c>
      <c r="G109" s="19">
        <v>0.198970004336019</v>
      </c>
      <c r="H109" s="19">
        <v>0</v>
      </c>
      <c r="I109" s="27">
        <v>0.110924374808178</v>
      </c>
    </row>
    <row r="110" spans="1:9">
      <c r="A110" s="11" t="s">
        <v>14</v>
      </c>
      <c r="B110" s="18">
        <v>0.397940008672038</v>
      </c>
      <c r="C110" s="19">
        <v>0</v>
      </c>
      <c r="D110" s="19">
        <v>0</v>
      </c>
      <c r="E110" s="19">
        <v>0</v>
      </c>
      <c r="F110" s="19">
        <v>0</v>
      </c>
      <c r="G110" s="19">
        <v>0.397940008672038</v>
      </c>
      <c r="H110" s="19">
        <v>0.397940008672038</v>
      </c>
      <c r="I110" s="27">
        <v>0.221848749616356</v>
      </c>
    </row>
    <row r="111" spans="1:9">
      <c r="A111" s="25" t="s">
        <v>15</v>
      </c>
      <c r="B111" s="18">
        <v>0</v>
      </c>
      <c r="C111" s="19">
        <v>0</v>
      </c>
      <c r="D111" s="19">
        <v>0</v>
      </c>
      <c r="E111" s="19">
        <v>0.198970004336019</v>
      </c>
      <c r="F111" s="19">
        <v>0.198970004336019</v>
      </c>
      <c r="G111" s="19">
        <v>0</v>
      </c>
      <c r="H111" s="19">
        <v>0.198970004336019</v>
      </c>
      <c r="I111" s="27">
        <v>0.221848749616356</v>
      </c>
    </row>
    <row r="112" spans="1:9">
      <c r="A112" s="29" t="s">
        <v>123</v>
      </c>
      <c r="B112" s="18">
        <v>0.4</v>
      </c>
      <c r="C112" s="19">
        <v>0.32</v>
      </c>
      <c r="D112" s="19">
        <v>0</v>
      </c>
      <c r="E112" s="19">
        <v>0</v>
      </c>
      <c r="F112" s="19">
        <v>0.1</v>
      </c>
      <c r="G112" s="19">
        <v>0.22</v>
      </c>
      <c r="H112" s="19">
        <v>0.12</v>
      </c>
      <c r="I112" s="27">
        <v>0</v>
      </c>
    </row>
    <row r="115" s="4" customFormat="1" spans="1:1">
      <c r="A115" s="4" t="s">
        <v>125</v>
      </c>
    </row>
    <row r="117" spans="1:21">
      <c r="A117" s="8" t="s">
        <v>61</v>
      </c>
      <c r="B117" s="8"/>
      <c r="C117" s="8"/>
      <c r="D117" s="8"/>
      <c r="E117" s="8"/>
      <c r="F117" s="8"/>
      <c r="G117" s="8"/>
      <c r="H117" s="8"/>
      <c r="I117" s="8"/>
      <c r="J117" s="8"/>
      <c r="K117" s="8" t="s">
        <v>65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>
      <c r="A118" s="9"/>
      <c r="B118" s="10" t="s">
        <v>0</v>
      </c>
      <c r="C118" s="10" t="s">
        <v>1</v>
      </c>
      <c r="D118" s="10" t="s">
        <v>2</v>
      </c>
      <c r="E118" s="10" t="s">
        <v>3</v>
      </c>
      <c r="F118" s="10" t="s">
        <v>4</v>
      </c>
      <c r="G118" s="10" t="s">
        <v>5</v>
      </c>
      <c r="H118" s="10" t="s">
        <v>6</v>
      </c>
      <c r="I118" s="10" t="s">
        <v>7</v>
      </c>
      <c r="J118" s="10"/>
      <c r="K118" s="21"/>
      <c r="L118" s="22" t="s">
        <v>0</v>
      </c>
      <c r="M118" s="22" t="s">
        <v>1</v>
      </c>
      <c r="N118" s="22" t="s">
        <v>2</v>
      </c>
      <c r="O118" s="22" t="s">
        <v>3</v>
      </c>
      <c r="P118" s="22" t="s">
        <v>4</v>
      </c>
      <c r="Q118" s="22" t="s">
        <v>5</v>
      </c>
      <c r="R118" s="22" t="s">
        <v>6</v>
      </c>
      <c r="S118" s="22" t="s">
        <v>7</v>
      </c>
      <c r="T118" s="22"/>
      <c r="U118" s="21"/>
    </row>
    <row r="119" spans="1:21">
      <c r="A119" s="11" t="s">
        <v>13</v>
      </c>
      <c r="B119" s="12">
        <v>0.397940008672038</v>
      </c>
      <c r="C119" s="13">
        <v>0</v>
      </c>
      <c r="D119" s="13">
        <v>0</v>
      </c>
      <c r="E119" s="13">
        <v>0</v>
      </c>
      <c r="F119" s="13">
        <v>0.198970004336019</v>
      </c>
      <c r="G119" s="13">
        <v>0.397940008672038</v>
      </c>
      <c r="H119" s="13">
        <v>0.198970004336019</v>
      </c>
      <c r="I119" s="23">
        <v>0.110924374808178</v>
      </c>
      <c r="J119" s="24"/>
      <c r="K119" s="25" t="s">
        <v>13</v>
      </c>
      <c r="L119" s="18">
        <v>0.198970004336019</v>
      </c>
      <c r="M119" s="19">
        <v>0</v>
      </c>
      <c r="N119" s="19">
        <v>0</v>
      </c>
      <c r="O119" s="19">
        <v>0</v>
      </c>
      <c r="P119" s="19">
        <v>0.397940008672038</v>
      </c>
      <c r="Q119" s="19">
        <v>0.198970004336019</v>
      </c>
      <c r="R119" s="19">
        <v>0</v>
      </c>
      <c r="S119" s="27">
        <v>0.110924374808178</v>
      </c>
      <c r="T119" s="24"/>
      <c r="U119" s="25"/>
    </row>
    <row r="120" spans="1:21">
      <c r="A120" s="11" t="s">
        <v>14</v>
      </c>
      <c r="B120" s="14">
        <v>0</v>
      </c>
      <c r="C120" s="13">
        <v>0.698970004336019</v>
      </c>
      <c r="D120" s="13">
        <v>0</v>
      </c>
      <c r="E120" s="13">
        <v>0.397940008672038</v>
      </c>
      <c r="F120" s="13">
        <v>0</v>
      </c>
      <c r="G120" s="13">
        <v>0</v>
      </c>
      <c r="H120" s="13">
        <v>0</v>
      </c>
      <c r="I120" s="23">
        <v>0</v>
      </c>
      <c r="J120" s="24"/>
      <c r="K120" s="25" t="s">
        <v>14</v>
      </c>
      <c r="L120" s="18">
        <v>0.397940008672038</v>
      </c>
      <c r="M120" s="19">
        <v>0</v>
      </c>
      <c r="N120" s="19">
        <v>0</v>
      </c>
      <c r="O120" s="19">
        <v>0</v>
      </c>
      <c r="P120" s="19">
        <v>0</v>
      </c>
      <c r="Q120" s="19">
        <v>0.397940008672038</v>
      </c>
      <c r="R120" s="19">
        <v>0.397940008672038</v>
      </c>
      <c r="S120" s="27">
        <v>0.221848749616356</v>
      </c>
      <c r="T120" s="24"/>
      <c r="U120" s="25"/>
    </row>
    <row r="121" spans="1:21">
      <c r="A121" s="11" t="s">
        <v>15</v>
      </c>
      <c r="B121" s="14">
        <v>0</v>
      </c>
      <c r="C121" s="13">
        <v>0</v>
      </c>
      <c r="D121" s="13">
        <v>0</v>
      </c>
      <c r="E121" s="13">
        <v>0.198970004336019</v>
      </c>
      <c r="F121" s="13">
        <v>0.198970004336019</v>
      </c>
      <c r="G121" s="13">
        <v>0</v>
      </c>
      <c r="H121" s="13">
        <v>0.198970004336019</v>
      </c>
      <c r="I121" s="23">
        <v>0.221848749616356</v>
      </c>
      <c r="J121" s="24"/>
      <c r="K121" s="25" t="s">
        <v>15</v>
      </c>
      <c r="L121" s="18">
        <v>0</v>
      </c>
      <c r="M121" s="19">
        <v>0.349485002168009</v>
      </c>
      <c r="N121" s="19">
        <v>0</v>
      </c>
      <c r="O121" s="19">
        <v>0.397940008672038</v>
      </c>
      <c r="P121" s="19">
        <v>0</v>
      </c>
      <c r="Q121" s="19">
        <v>0</v>
      </c>
      <c r="R121" s="19">
        <v>0.198970004336019</v>
      </c>
      <c r="S121" s="27">
        <v>0.110924374808178</v>
      </c>
      <c r="T121" s="24"/>
      <c r="U121" s="17"/>
    </row>
    <row r="122" spans="1:21">
      <c r="A122" s="28" t="s">
        <v>123</v>
      </c>
      <c r="B122" s="14">
        <v>0.4</v>
      </c>
      <c r="C122" s="13">
        <v>0.32</v>
      </c>
      <c r="D122" s="13">
        <v>0</v>
      </c>
      <c r="E122" s="13">
        <v>0</v>
      </c>
      <c r="F122" s="13">
        <v>0.1</v>
      </c>
      <c r="G122" s="13">
        <v>0.22</v>
      </c>
      <c r="H122" s="13">
        <v>0.12</v>
      </c>
      <c r="I122" s="23">
        <v>0</v>
      </c>
      <c r="J122" s="29"/>
      <c r="K122" s="29" t="s">
        <v>123</v>
      </c>
      <c r="L122" s="18">
        <v>0.33</v>
      </c>
      <c r="M122" s="19">
        <v>0.11</v>
      </c>
      <c r="N122" s="19">
        <v>0</v>
      </c>
      <c r="O122" s="19">
        <v>0</v>
      </c>
      <c r="P122" s="19">
        <v>0</v>
      </c>
      <c r="Q122" s="19">
        <v>0.14</v>
      </c>
      <c r="R122" s="19">
        <v>0.22</v>
      </c>
      <c r="S122" s="27">
        <v>0</v>
      </c>
      <c r="T122" s="29"/>
      <c r="U122" s="29"/>
    </row>
    <row r="123" s="7" customFormat="1" spans="1:19">
      <c r="A123" s="7" t="s">
        <v>126</v>
      </c>
      <c r="B123" s="18">
        <v>0</v>
      </c>
      <c r="C123" s="19">
        <v>0</v>
      </c>
      <c r="D123" s="19">
        <v>0</v>
      </c>
      <c r="E123" s="19">
        <v>1</v>
      </c>
      <c r="F123" s="19">
        <v>0.5</v>
      </c>
      <c r="G123" s="19">
        <v>0.22</v>
      </c>
      <c r="H123" s="19">
        <v>0.44</v>
      </c>
      <c r="I123" s="27">
        <v>1</v>
      </c>
      <c r="K123" s="7" t="s">
        <v>126</v>
      </c>
      <c r="L123" s="14">
        <v>1</v>
      </c>
      <c r="M123" s="13">
        <v>0</v>
      </c>
      <c r="N123" s="13">
        <v>0</v>
      </c>
      <c r="O123" s="13">
        <v>1</v>
      </c>
      <c r="P123" s="13">
        <v>0.22</v>
      </c>
      <c r="Q123" s="13">
        <v>0.3</v>
      </c>
      <c r="R123" s="13">
        <v>0.444</v>
      </c>
      <c r="S123" s="23">
        <v>0</v>
      </c>
    </row>
    <row r="125" spans="2:9">
      <c r="B125" s="8" t="s">
        <v>115</v>
      </c>
      <c r="C125" s="8"/>
      <c r="D125" s="8"/>
      <c r="E125" s="8"/>
      <c r="F125" s="8"/>
      <c r="G125" s="8"/>
      <c r="H125" s="8"/>
      <c r="I125" s="8"/>
    </row>
    <row r="126" spans="1:9">
      <c r="A126" s="9"/>
      <c r="B126" s="10" t="s">
        <v>0</v>
      </c>
      <c r="C126" s="10" t="s">
        <v>1</v>
      </c>
      <c r="D126" s="10" t="s">
        <v>2</v>
      </c>
      <c r="E126" s="10" t="s">
        <v>3</v>
      </c>
      <c r="F126" s="10" t="s">
        <v>4</v>
      </c>
      <c r="G126" s="10" t="s">
        <v>5</v>
      </c>
      <c r="H126" s="10" t="s">
        <v>6</v>
      </c>
      <c r="I126" s="10" t="s">
        <v>7</v>
      </c>
    </row>
    <row r="127" spans="1:9">
      <c r="A127" s="11" t="s">
        <v>13</v>
      </c>
      <c r="B127" s="12">
        <v>0.397940008672038</v>
      </c>
      <c r="C127" s="13">
        <v>0</v>
      </c>
      <c r="D127" s="13">
        <v>0</v>
      </c>
      <c r="E127" s="13">
        <v>0</v>
      </c>
      <c r="F127" s="13">
        <v>0.198970004336019</v>
      </c>
      <c r="G127" s="13">
        <v>0.397940008672038</v>
      </c>
      <c r="H127" s="13">
        <v>0.198970004336019</v>
      </c>
      <c r="I127" s="23">
        <v>0.110924374808178</v>
      </c>
    </row>
    <row r="128" spans="1:9">
      <c r="A128" s="11" t="s">
        <v>14</v>
      </c>
      <c r="B128" s="14">
        <v>0</v>
      </c>
      <c r="C128" s="13">
        <v>0.698970004336019</v>
      </c>
      <c r="D128" s="13">
        <v>0</v>
      </c>
      <c r="E128" s="13">
        <v>0.397940008672038</v>
      </c>
      <c r="F128" s="13">
        <v>0</v>
      </c>
      <c r="G128" s="13">
        <v>0</v>
      </c>
      <c r="H128" s="13">
        <v>0</v>
      </c>
      <c r="I128" s="23">
        <v>0</v>
      </c>
    </row>
    <row r="129" spans="1:9">
      <c r="A129" s="25" t="s">
        <v>15</v>
      </c>
      <c r="B129" s="14">
        <v>0</v>
      </c>
      <c r="C129" s="13">
        <v>0</v>
      </c>
      <c r="D129" s="13">
        <v>0</v>
      </c>
      <c r="E129" s="13">
        <v>0.198970004336019</v>
      </c>
      <c r="F129" s="13">
        <v>0.198970004336019</v>
      </c>
      <c r="G129" s="13">
        <v>0</v>
      </c>
      <c r="H129" s="13">
        <v>0.198970004336019</v>
      </c>
      <c r="I129" s="23">
        <v>0.221848749616356</v>
      </c>
    </row>
    <row r="130" spans="1:9">
      <c r="A130" s="29" t="s">
        <v>123</v>
      </c>
      <c r="B130" s="14">
        <v>0.4</v>
      </c>
      <c r="C130" s="13">
        <v>0.32</v>
      </c>
      <c r="D130" s="13">
        <v>0</v>
      </c>
      <c r="E130" s="13">
        <v>0</v>
      </c>
      <c r="F130" s="13">
        <v>0.1</v>
      </c>
      <c r="G130" s="13">
        <v>0.22</v>
      </c>
      <c r="H130" s="13">
        <v>0.12</v>
      </c>
      <c r="I130" s="23">
        <v>0</v>
      </c>
    </row>
    <row r="131" spans="1:9">
      <c r="A131" s="7" t="s">
        <v>126</v>
      </c>
      <c r="B131" s="14">
        <v>1</v>
      </c>
      <c r="C131" s="13">
        <v>0</v>
      </c>
      <c r="D131" s="13">
        <v>0</v>
      </c>
      <c r="E131" s="13">
        <v>1</v>
      </c>
      <c r="F131" s="13">
        <v>0.22</v>
      </c>
      <c r="G131" s="13">
        <v>0.3</v>
      </c>
      <c r="H131" s="13">
        <v>0.444</v>
      </c>
      <c r="I131" s="23">
        <v>0</v>
      </c>
    </row>
    <row r="133" spans="2:9">
      <c r="B133" s="8" t="s">
        <v>117</v>
      </c>
      <c r="C133" s="8"/>
      <c r="D133" s="8"/>
      <c r="E133" s="8"/>
      <c r="F133" s="8"/>
      <c r="G133" s="8"/>
      <c r="H133" s="8"/>
      <c r="I133" s="8"/>
    </row>
    <row r="134" spans="1:9">
      <c r="A134" s="9"/>
      <c r="B134" s="10" t="s">
        <v>0</v>
      </c>
      <c r="C134" s="10" t="s">
        <v>1</v>
      </c>
      <c r="D134" s="10" t="s">
        <v>2</v>
      </c>
      <c r="E134" s="10" t="s">
        <v>3</v>
      </c>
      <c r="F134" s="10" t="s">
        <v>4</v>
      </c>
      <c r="G134" s="10" t="s">
        <v>5</v>
      </c>
      <c r="H134" s="10" t="s">
        <v>6</v>
      </c>
      <c r="I134" s="10" t="s">
        <v>7</v>
      </c>
    </row>
    <row r="135" spans="1:9">
      <c r="A135" s="11" t="s">
        <v>13</v>
      </c>
      <c r="B135" s="18">
        <v>0.198970004336019</v>
      </c>
      <c r="C135" s="19">
        <v>0</v>
      </c>
      <c r="D135" s="19">
        <v>0</v>
      </c>
      <c r="E135" s="19">
        <v>0</v>
      </c>
      <c r="F135" s="19">
        <v>0.397940008672038</v>
      </c>
      <c r="G135" s="19">
        <v>0.198970004336019</v>
      </c>
      <c r="H135" s="19">
        <v>0</v>
      </c>
      <c r="I135" s="27">
        <v>0.110924374808178</v>
      </c>
    </row>
    <row r="136" spans="1:9">
      <c r="A136" s="11" t="s">
        <v>14</v>
      </c>
      <c r="B136" s="18">
        <v>0.397940008672038</v>
      </c>
      <c r="C136" s="19">
        <v>0</v>
      </c>
      <c r="D136" s="19">
        <v>0</v>
      </c>
      <c r="E136" s="19">
        <v>0</v>
      </c>
      <c r="F136" s="19">
        <v>0</v>
      </c>
      <c r="G136" s="19">
        <v>0.397940008672038</v>
      </c>
      <c r="H136" s="19">
        <v>0.397940008672038</v>
      </c>
      <c r="I136" s="27">
        <v>0.221848749616356</v>
      </c>
    </row>
    <row r="137" spans="1:9">
      <c r="A137" s="25" t="s">
        <v>15</v>
      </c>
      <c r="B137" s="18">
        <v>0</v>
      </c>
      <c r="C137" s="19">
        <v>0.349485002168009</v>
      </c>
      <c r="D137" s="19">
        <v>0</v>
      </c>
      <c r="E137" s="19">
        <v>0.397940008672038</v>
      </c>
      <c r="F137" s="19">
        <v>0</v>
      </c>
      <c r="G137" s="19">
        <v>0</v>
      </c>
      <c r="H137" s="19">
        <v>0.198970004336019</v>
      </c>
      <c r="I137" s="27">
        <v>0.110924374808178</v>
      </c>
    </row>
    <row r="138" spans="1:9">
      <c r="A138" s="29" t="s">
        <v>123</v>
      </c>
      <c r="B138" s="18">
        <v>0.33</v>
      </c>
      <c r="C138" s="19">
        <v>0.11</v>
      </c>
      <c r="D138" s="19">
        <v>0</v>
      </c>
      <c r="E138" s="19">
        <v>0</v>
      </c>
      <c r="F138" s="19">
        <v>0</v>
      </c>
      <c r="G138" s="19">
        <v>0.14</v>
      </c>
      <c r="H138" s="19">
        <v>0.22</v>
      </c>
      <c r="I138" s="27">
        <v>0</v>
      </c>
    </row>
    <row r="139" spans="1:9">
      <c r="A139" s="7" t="s">
        <v>126</v>
      </c>
      <c r="B139" s="18">
        <v>0</v>
      </c>
      <c r="C139" s="19">
        <v>0</v>
      </c>
      <c r="D139" s="19">
        <v>0</v>
      </c>
      <c r="E139" s="19">
        <v>1</v>
      </c>
      <c r="F139" s="19">
        <v>0.5</v>
      </c>
      <c r="G139" s="19">
        <v>0.22</v>
      </c>
      <c r="H139" s="19">
        <v>0.44</v>
      </c>
      <c r="I139" s="27">
        <v>1</v>
      </c>
    </row>
    <row r="143" s="4" customFormat="1" spans="1:1">
      <c r="A143" s="4" t="s">
        <v>127</v>
      </c>
    </row>
    <row r="145" spans="1:21">
      <c r="A145" s="8" t="s">
        <v>61</v>
      </c>
      <c r="B145" s="8"/>
      <c r="C145" s="8"/>
      <c r="D145" s="8"/>
      <c r="E145" s="8"/>
      <c r="F145" s="8"/>
      <c r="G145" s="8"/>
      <c r="H145" s="8"/>
      <c r="I145" s="8"/>
      <c r="J145" s="8"/>
      <c r="K145" s="8" t="s">
        <v>65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>
      <c r="A146" s="9"/>
      <c r="B146" s="10" t="s">
        <v>0</v>
      </c>
      <c r="C146" s="10" t="s">
        <v>1</v>
      </c>
      <c r="D146" s="10" t="s">
        <v>2</v>
      </c>
      <c r="E146" s="10" t="s">
        <v>3</v>
      </c>
      <c r="F146" s="10" t="s">
        <v>4</v>
      </c>
      <c r="G146" s="10" t="s">
        <v>5</v>
      </c>
      <c r="H146" s="10" t="s">
        <v>6</v>
      </c>
      <c r="I146" s="10" t="s">
        <v>7</v>
      </c>
      <c r="J146" s="10"/>
      <c r="K146" s="21"/>
      <c r="L146" s="22" t="s">
        <v>0</v>
      </c>
      <c r="M146" s="22" t="s">
        <v>1</v>
      </c>
      <c r="N146" s="22" t="s">
        <v>2</v>
      </c>
      <c r="O146" s="22" t="s">
        <v>3</v>
      </c>
      <c r="P146" s="22" t="s">
        <v>4</v>
      </c>
      <c r="Q146" s="22" t="s">
        <v>5</v>
      </c>
      <c r="R146" s="22" t="s">
        <v>6</v>
      </c>
      <c r="S146" s="22" t="s">
        <v>7</v>
      </c>
      <c r="T146" s="22"/>
      <c r="U146" s="21"/>
    </row>
    <row r="147" spans="1:21">
      <c r="A147" s="11" t="s">
        <v>13</v>
      </c>
      <c r="B147" s="12">
        <v>0.397940008672038</v>
      </c>
      <c r="C147" s="13">
        <v>0</v>
      </c>
      <c r="D147" s="13">
        <v>0</v>
      </c>
      <c r="E147" s="13">
        <v>0</v>
      </c>
      <c r="F147" s="13">
        <v>0.198970004336019</v>
      </c>
      <c r="G147" s="13">
        <v>0.397940008672038</v>
      </c>
      <c r="H147" s="13">
        <v>0.198970004336019</v>
      </c>
      <c r="I147" s="23">
        <v>0.110924374808178</v>
      </c>
      <c r="J147" s="24"/>
      <c r="K147" s="25" t="s">
        <v>13</v>
      </c>
      <c r="L147" s="18">
        <v>0.198970004336019</v>
      </c>
      <c r="M147" s="19">
        <v>0</v>
      </c>
      <c r="N147" s="19">
        <v>0</v>
      </c>
      <c r="O147" s="19">
        <v>0</v>
      </c>
      <c r="P147" s="19">
        <v>0.397940008672038</v>
      </c>
      <c r="Q147" s="19">
        <v>0.198970004336019</v>
      </c>
      <c r="R147" s="19">
        <v>0</v>
      </c>
      <c r="S147" s="27">
        <v>0.110924374808178</v>
      </c>
      <c r="T147" s="24"/>
      <c r="U147" s="25"/>
    </row>
    <row r="148" spans="1:21">
      <c r="A148" s="11" t="s">
        <v>14</v>
      </c>
      <c r="B148" s="18">
        <v>0</v>
      </c>
      <c r="C148" s="19">
        <v>0.698970004336019</v>
      </c>
      <c r="D148" s="19">
        <v>0</v>
      </c>
      <c r="E148" s="19">
        <v>0.397940008672038</v>
      </c>
      <c r="F148" s="19">
        <v>0</v>
      </c>
      <c r="G148" s="19">
        <v>0</v>
      </c>
      <c r="H148" s="19">
        <v>0</v>
      </c>
      <c r="I148" s="27">
        <v>0</v>
      </c>
      <c r="J148" s="24"/>
      <c r="K148" s="25" t="s">
        <v>14</v>
      </c>
      <c r="L148" s="14">
        <v>0.397940008672038</v>
      </c>
      <c r="M148" s="13">
        <v>0</v>
      </c>
      <c r="N148" s="13">
        <v>0</v>
      </c>
      <c r="O148" s="13">
        <v>0</v>
      </c>
      <c r="P148" s="13">
        <v>0</v>
      </c>
      <c r="Q148" s="13">
        <v>0.397940008672038</v>
      </c>
      <c r="R148" s="13">
        <v>0.397940008672038</v>
      </c>
      <c r="S148" s="23">
        <v>0.221848749616356</v>
      </c>
      <c r="T148" s="24"/>
      <c r="U148" s="25"/>
    </row>
    <row r="150" spans="2:9">
      <c r="B150" s="8" t="s">
        <v>115</v>
      </c>
      <c r="C150" s="8"/>
      <c r="D150" s="8"/>
      <c r="E150" s="8"/>
      <c r="F150" s="8"/>
      <c r="G150" s="8"/>
      <c r="H150" s="8"/>
      <c r="I150" s="8"/>
    </row>
    <row r="151" spans="1:9">
      <c r="A151" s="9"/>
      <c r="B151" s="10" t="s">
        <v>0</v>
      </c>
      <c r="C151" s="10" t="s">
        <v>1</v>
      </c>
      <c r="D151" s="10" t="s">
        <v>2</v>
      </c>
      <c r="E151" s="10" t="s">
        <v>3</v>
      </c>
      <c r="F151" s="10" t="s">
        <v>4</v>
      </c>
      <c r="G151" s="10" t="s">
        <v>5</v>
      </c>
      <c r="H151" s="10" t="s">
        <v>6</v>
      </c>
      <c r="I151" s="10" t="s">
        <v>7</v>
      </c>
    </row>
    <row r="152" spans="1:9">
      <c r="A152" s="11" t="s">
        <v>13</v>
      </c>
      <c r="B152" s="12">
        <v>0.397940008672038</v>
      </c>
      <c r="C152" s="13">
        <v>0</v>
      </c>
      <c r="D152" s="13">
        <v>0</v>
      </c>
      <c r="E152" s="13">
        <v>0</v>
      </c>
      <c r="F152" s="13">
        <v>0.198970004336019</v>
      </c>
      <c r="G152" s="13">
        <v>0.397940008672038</v>
      </c>
      <c r="H152" s="13">
        <v>0.198970004336019</v>
      </c>
      <c r="I152" s="23">
        <v>0.110924374808178</v>
      </c>
    </row>
    <row r="153" spans="1:9">
      <c r="A153" s="11" t="s">
        <v>14</v>
      </c>
      <c r="B153" s="14">
        <v>0.397940008672038</v>
      </c>
      <c r="C153" s="13">
        <v>0</v>
      </c>
      <c r="D153" s="13">
        <v>0</v>
      </c>
      <c r="E153" s="13">
        <v>0</v>
      </c>
      <c r="F153" s="13">
        <v>0</v>
      </c>
      <c r="G153" s="13">
        <v>0.397940008672038</v>
      </c>
      <c r="H153" s="13">
        <v>0.397940008672038</v>
      </c>
      <c r="I153" s="23">
        <v>0.221848749616356</v>
      </c>
    </row>
    <row r="155" spans="2:9">
      <c r="B155" s="8" t="s">
        <v>117</v>
      </c>
      <c r="C155" s="8"/>
      <c r="D155" s="8"/>
      <c r="E155" s="8"/>
      <c r="F155" s="8"/>
      <c r="G155" s="8"/>
      <c r="H155" s="8"/>
      <c r="I155" s="8"/>
    </row>
    <row r="156" spans="1:9">
      <c r="A156" s="9"/>
      <c r="B156" s="10" t="s">
        <v>0</v>
      </c>
      <c r="C156" s="10" t="s">
        <v>1</v>
      </c>
      <c r="D156" s="10" t="s">
        <v>2</v>
      </c>
      <c r="E156" s="10" t="s">
        <v>3</v>
      </c>
      <c r="F156" s="10" t="s">
        <v>4</v>
      </c>
      <c r="G156" s="10" t="s">
        <v>5</v>
      </c>
      <c r="H156" s="10" t="s">
        <v>6</v>
      </c>
      <c r="I156" s="10" t="s">
        <v>7</v>
      </c>
    </row>
    <row r="157" spans="1:9">
      <c r="A157" s="11" t="s">
        <v>13</v>
      </c>
      <c r="B157" s="18">
        <v>0.198970004336019</v>
      </c>
      <c r="C157" s="19">
        <v>0</v>
      </c>
      <c r="D157" s="19">
        <v>0</v>
      </c>
      <c r="E157" s="19">
        <v>0</v>
      </c>
      <c r="F157" s="19">
        <v>0.397940008672038</v>
      </c>
      <c r="G157" s="19">
        <v>0.198970004336019</v>
      </c>
      <c r="H157" s="19">
        <v>0</v>
      </c>
      <c r="I157" s="27">
        <v>0.110924374808178</v>
      </c>
    </row>
    <row r="158" spans="1:9">
      <c r="A158" s="11" t="s">
        <v>14</v>
      </c>
      <c r="B158" s="18">
        <v>0</v>
      </c>
      <c r="C158" s="19">
        <v>0.698970004336019</v>
      </c>
      <c r="D158" s="19">
        <v>0</v>
      </c>
      <c r="E158" s="19">
        <v>0.397940008672038</v>
      </c>
      <c r="F158" s="19">
        <v>0</v>
      </c>
      <c r="G158" s="19">
        <v>0</v>
      </c>
      <c r="H158" s="19">
        <v>0</v>
      </c>
      <c r="I158" s="27">
        <v>0</v>
      </c>
    </row>
  </sheetData>
  <mergeCells count="36">
    <mergeCell ref="A2:XFD2"/>
    <mergeCell ref="A4:J4"/>
    <mergeCell ref="K4:U4"/>
    <mergeCell ref="V4:AC4"/>
    <mergeCell ref="B11:I11"/>
    <mergeCell ref="B17:I17"/>
    <mergeCell ref="B23:I23"/>
    <mergeCell ref="A30:XFD30"/>
    <mergeCell ref="A32:J32"/>
    <mergeCell ref="K32:U32"/>
    <mergeCell ref="V32:AC32"/>
    <mergeCell ref="B39:I39"/>
    <mergeCell ref="B45:I45"/>
    <mergeCell ref="B51:I51"/>
    <mergeCell ref="A58:XFD58"/>
    <mergeCell ref="A60:J60"/>
    <mergeCell ref="K60:U60"/>
    <mergeCell ref="V60:AC60"/>
    <mergeCell ref="B67:I67"/>
    <mergeCell ref="B74:I74"/>
    <mergeCell ref="B81:I81"/>
    <mergeCell ref="A89:XFD89"/>
    <mergeCell ref="A91:J91"/>
    <mergeCell ref="K91:U91"/>
    <mergeCell ref="B99:I99"/>
    <mergeCell ref="B107:I107"/>
    <mergeCell ref="A115:XFD115"/>
    <mergeCell ref="A117:J117"/>
    <mergeCell ref="K117:U117"/>
    <mergeCell ref="B125:I125"/>
    <mergeCell ref="B133:I133"/>
    <mergeCell ref="A143:XFD143"/>
    <mergeCell ref="A145:J145"/>
    <mergeCell ref="K145:U145"/>
    <mergeCell ref="B150:I150"/>
    <mergeCell ref="B155:I15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workbookViewId="0">
      <selection activeCell="G45" sqref="G45"/>
    </sheetView>
  </sheetViews>
  <sheetFormatPr defaultColWidth="9" defaultRowHeight="14.5"/>
  <cols>
    <col min="7" max="7" width="28.5454545454545" customWidth="1"/>
  </cols>
  <sheetData>
    <row r="1" s="1" customFormat="1" spans="1:1">
      <c r="A1" s="1" t="s">
        <v>21</v>
      </c>
    </row>
    <row r="2" s="1" customFormat="1" spans="1:4">
      <c r="A2" s="1" t="s">
        <v>22</v>
      </c>
      <c r="D2" s="1">
        <v>3</v>
      </c>
    </row>
    <row r="3" s="1" customFormat="1" spans="1:4">
      <c r="A3" s="1" t="s">
        <v>23</v>
      </c>
      <c r="D3" s="1">
        <v>1</v>
      </c>
    </row>
    <row r="4" s="1" customFormat="1" spans="1:4">
      <c r="A4" s="1" t="s">
        <v>24</v>
      </c>
      <c r="D4" s="1">
        <v>0.5</v>
      </c>
    </row>
    <row r="5" s="1" customFormat="1" spans="1:4">
      <c r="A5" s="1" t="s">
        <v>25</v>
      </c>
      <c r="D5" s="1">
        <v>0.2</v>
      </c>
    </row>
    <row r="6" s="1" customFormat="1"/>
    <row r="7" s="1" customFormat="1" spans="2:9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</row>
    <row r="8" s="1" customFormat="1" spans="1:9">
      <c r="A8" s="1" t="s">
        <v>8</v>
      </c>
      <c r="B8" s="1">
        <v>0.397940008672038</v>
      </c>
      <c r="C8" s="1">
        <v>0</v>
      </c>
      <c r="D8" s="1">
        <v>0</v>
      </c>
      <c r="E8" s="1">
        <v>0</v>
      </c>
      <c r="F8" s="1">
        <v>0.397940008672038</v>
      </c>
      <c r="G8" s="1">
        <v>0.397940008672038</v>
      </c>
      <c r="H8" s="1">
        <v>0</v>
      </c>
      <c r="I8" s="1">
        <v>0</v>
      </c>
    </row>
    <row r="9" s="1" customFormat="1" spans="1:9">
      <c r="A9" s="1" t="s">
        <v>9</v>
      </c>
      <c r="B9" s="1">
        <v>0</v>
      </c>
      <c r="C9" s="1">
        <v>0.698970004336019</v>
      </c>
      <c r="D9" s="1">
        <v>0</v>
      </c>
      <c r="E9" s="1">
        <v>0.397940008672038</v>
      </c>
      <c r="F9" s="1">
        <v>0</v>
      </c>
      <c r="G9" s="1">
        <v>0</v>
      </c>
      <c r="H9" s="1">
        <v>0</v>
      </c>
      <c r="I9" s="1">
        <v>0</v>
      </c>
    </row>
    <row r="10" s="1" customFormat="1" spans="1:9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0.397940008672038</v>
      </c>
      <c r="G10" s="1">
        <v>0</v>
      </c>
      <c r="H10" s="1">
        <v>0</v>
      </c>
      <c r="I10" s="1">
        <v>0.221848749616356</v>
      </c>
    </row>
    <row r="11" s="1" customFormat="1" spans="1:9">
      <c r="A11" s="1" t="s">
        <v>11</v>
      </c>
      <c r="B11" s="1">
        <v>0.397940008672038</v>
      </c>
      <c r="C11" s="1">
        <v>0</v>
      </c>
      <c r="D11" s="1">
        <v>0</v>
      </c>
      <c r="E11" s="1">
        <v>0</v>
      </c>
      <c r="F11" s="1">
        <v>0</v>
      </c>
      <c r="G11" s="1">
        <v>0.397940008672038</v>
      </c>
      <c r="H11" s="1">
        <v>0.397940008672038</v>
      </c>
      <c r="I11" s="1">
        <v>0.221848749616356</v>
      </c>
    </row>
    <row r="12" s="1" customFormat="1" spans="1:9">
      <c r="A12" s="1" t="s">
        <v>12</v>
      </c>
      <c r="B12" s="1">
        <v>0</v>
      </c>
      <c r="C12" s="1">
        <v>0</v>
      </c>
      <c r="D12" s="1">
        <v>0</v>
      </c>
      <c r="E12" s="1">
        <v>0.397940008672038</v>
      </c>
      <c r="F12" s="1">
        <v>0</v>
      </c>
      <c r="G12" s="1">
        <v>0</v>
      </c>
      <c r="H12" s="1">
        <v>0.397940008672038</v>
      </c>
      <c r="I12" s="1">
        <v>0.221848749616356</v>
      </c>
    </row>
    <row r="13" s="1" customFormat="1"/>
    <row r="14" s="1" customFormat="1" spans="3:27">
      <c r="C14" s="1" t="s">
        <v>26</v>
      </c>
      <c r="N14" s="1" t="s">
        <v>27</v>
      </c>
      <c r="AA14" s="1" t="s">
        <v>28</v>
      </c>
    </row>
    <row r="15" s="1" customFormat="1"/>
    <row r="16" s="1" customFormat="1" spans="2:31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M16" s="1" t="s">
        <v>0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</v>
      </c>
      <c r="S16" s="1" t="s">
        <v>6</v>
      </c>
      <c r="T16" s="1" t="s">
        <v>7</v>
      </c>
      <c r="X16" s="1" t="s">
        <v>0</v>
      </c>
      <c r="Y16" s="1" t="s">
        <v>1</v>
      </c>
      <c r="Z16" s="1" t="s">
        <v>2</v>
      </c>
      <c r="AA16" s="1" t="s">
        <v>3</v>
      </c>
      <c r="AB16" s="1" t="s">
        <v>4</v>
      </c>
      <c r="AC16" s="1" t="s">
        <v>5</v>
      </c>
      <c r="AD16" s="1" t="s">
        <v>6</v>
      </c>
      <c r="AE16" s="1" t="s">
        <v>7</v>
      </c>
    </row>
    <row r="17" s="1" customFormat="1" spans="1:31">
      <c r="A17" s="1" t="s">
        <v>13</v>
      </c>
      <c r="B17" s="1">
        <v>0</v>
      </c>
      <c r="C17" s="1">
        <v>0.699</v>
      </c>
      <c r="D17" s="1">
        <v>0</v>
      </c>
      <c r="E17" s="1">
        <v>0.398</v>
      </c>
      <c r="F17" s="1">
        <v>0</v>
      </c>
      <c r="G17" s="1">
        <v>0</v>
      </c>
      <c r="H17" s="1">
        <v>0</v>
      </c>
      <c r="I17" s="1">
        <v>0</v>
      </c>
      <c r="L17" s="1" t="s">
        <v>13</v>
      </c>
      <c r="M17" s="1">
        <v>0.398</v>
      </c>
      <c r="N17" s="1">
        <v>0</v>
      </c>
      <c r="O17" s="1">
        <v>0</v>
      </c>
      <c r="P17" s="1">
        <v>0</v>
      </c>
      <c r="Q17" s="1">
        <v>0.199</v>
      </c>
      <c r="R17" s="1">
        <v>0.398</v>
      </c>
      <c r="S17" s="1">
        <v>0.199</v>
      </c>
      <c r="T17" s="1">
        <v>0.111</v>
      </c>
      <c r="W17" s="1" t="s">
        <v>13</v>
      </c>
      <c r="X17" s="1">
        <v>0</v>
      </c>
      <c r="Y17" s="1">
        <v>0</v>
      </c>
      <c r="Z17" s="1">
        <v>0</v>
      </c>
      <c r="AA17" s="1">
        <v>0</v>
      </c>
      <c r="AB17" s="1">
        <v>0.398</v>
      </c>
      <c r="AC17" s="1">
        <v>0</v>
      </c>
      <c r="AD17" s="1">
        <v>0</v>
      </c>
      <c r="AE17" s="1">
        <v>0.222</v>
      </c>
    </row>
    <row r="18" s="1" customFormat="1" spans="1:31">
      <c r="A18" s="1" t="s">
        <v>14</v>
      </c>
      <c r="B18" s="1">
        <v>0.199</v>
      </c>
      <c r="C18" s="1">
        <v>0</v>
      </c>
      <c r="D18" s="1">
        <v>0</v>
      </c>
      <c r="E18" s="1">
        <v>0</v>
      </c>
      <c r="F18" s="1">
        <v>0.398</v>
      </c>
      <c r="G18" s="1">
        <v>0.199</v>
      </c>
      <c r="H18" s="1">
        <v>0</v>
      </c>
      <c r="I18" s="1">
        <v>0.111</v>
      </c>
      <c r="L18" s="1" t="s">
        <v>14</v>
      </c>
      <c r="M18" s="1">
        <v>0</v>
      </c>
      <c r="N18" s="1">
        <v>0.699</v>
      </c>
      <c r="O18" s="1">
        <v>0</v>
      </c>
      <c r="P18" s="1">
        <v>0.398</v>
      </c>
      <c r="Q18" s="1">
        <v>0</v>
      </c>
      <c r="R18" s="1">
        <v>0</v>
      </c>
      <c r="S18" s="1">
        <v>0</v>
      </c>
      <c r="T18" s="1">
        <v>0</v>
      </c>
      <c r="W18" s="1" t="s">
        <v>14</v>
      </c>
      <c r="X18" s="1">
        <v>0.398</v>
      </c>
      <c r="Y18" s="1">
        <v>0</v>
      </c>
      <c r="Z18" s="1">
        <v>0</v>
      </c>
      <c r="AA18" s="1">
        <v>0</v>
      </c>
      <c r="AB18" s="1">
        <v>0</v>
      </c>
      <c r="AC18" s="1">
        <v>0.398</v>
      </c>
      <c r="AD18" s="1">
        <v>0.398</v>
      </c>
      <c r="AE18" s="1">
        <v>0.222</v>
      </c>
    </row>
    <row r="19" s="1" customFormat="1" spans="1:31">
      <c r="A19" s="1" t="s">
        <v>15</v>
      </c>
      <c r="B19" s="1">
        <v>0.199</v>
      </c>
      <c r="C19" s="1">
        <v>0</v>
      </c>
      <c r="D19" s="1">
        <v>0</v>
      </c>
      <c r="E19" s="1">
        <v>0.199</v>
      </c>
      <c r="F19" s="1">
        <v>0</v>
      </c>
      <c r="G19" s="1">
        <v>0.199</v>
      </c>
      <c r="H19" s="1">
        <v>0.398</v>
      </c>
      <c r="I19" s="1">
        <v>0.222</v>
      </c>
      <c r="L19" s="1" t="s">
        <v>15</v>
      </c>
      <c r="M19" s="1">
        <v>0</v>
      </c>
      <c r="N19" s="1">
        <v>0</v>
      </c>
      <c r="O19" s="1">
        <v>0</v>
      </c>
      <c r="P19" s="1">
        <v>0</v>
      </c>
      <c r="Q19" s="1">
        <v>0.398</v>
      </c>
      <c r="R19" s="1">
        <v>0</v>
      </c>
      <c r="S19" s="1">
        <v>0</v>
      </c>
      <c r="T19" s="1">
        <v>0.222</v>
      </c>
      <c r="W19" s="1" t="s">
        <v>15</v>
      </c>
      <c r="X19" s="1">
        <v>0</v>
      </c>
      <c r="Y19" s="1">
        <v>0</v>
      </c>
      <c r="Z19" s="1">
        <v>0</v>
      </c>
      <c r="AA19" s="1">
        <v>0.398</v>
      </c>
      <c r="AB19" s="1">
        <v>0</v>
      </c>
      <c r="AC19" s="1">
        <v>0</v>
      </c>
      <c r="AD19" s="1">
        <v>0.398</v>
      </c>
      <c r="AE19" s="1">
        <v>0.222</v>
      </c>
    </row>
    <row r="20" s="1" customFormat="1"/>
    <row r="21" s="2" customFormat="1" spans="1:1">
      <c r="A21" s="2" t="s">
        <v>29</v>
      </c>
    </row>
    <row r="22" s="1" customFormat="1"/>
    <row r="23" s="1" customFormat="1" spans="2:27">
      <c r="B23" s="1" t="s">
        <v>13</v>
      </c>
      <c r="C23" s="1" t="s">
        <v>14</v>
      </c>
      <c r="D23" s="1" t="s">
        <v>15</v>
      </c>
      <c r="N23" s="1" t="s">
        <v>13</v>
      </c>
      <c r="O23" s="1" t="s">
        <v>14</v>
      </c>
      <c r="P23" s="1" t="s">
        <v>15</v>
      </c>
      <c r="Y23" s="1" t="s">
        <v>13</v>
      </c>
      <c r="Z23" s="1" t="s">
        <v>14</v>
      </c>
      <c r="AA23" s="1" t="s">
        <v>15</v>
      </c>
    </row>
    <row r="24" s="1" customFormat="1" spans="1:28">
      <c r="A24" s="1" t="s">
        <v>8</v>
      </c>
      <c r="B24" s="1">
        <f>SQRT((B8-$B$17)^2+(C8-$C$17)^2+(D8-$D$17)^2+(E8-$E$17)^2+(F8-$F$17)^2+(G8-$G$17)^2+(H8-$H$17)^2+(I8-$I$17)^2)</f>
        <v>1.05927982681901</v>
      </c>
      <c r="C24" s="1">
        <f>SQRT((B8-$B$18)^2+(C8-$C$18)^2+(D8-$D$18)^2+(E8-$E$18)^2+(F8-$F$18)^2+(G8-$G$18)^2+(H8-$H$18)^2+(I8-$I$18)^2)</f>
        <v>0.3024487687193</v>
      </c>
      <c r="D24" s="1">
        <f>SQRT((B8-$B$19)^2+(C8-$C$19)^2+(D8-$D$19)^2+(E8-$E$19)^2+(F8-$F$19)^2+(G8-$G$19)^2+(H8-$H$19)^2+(I8-$I$19)^2)</f>
        <v>0.696275451673231</v>
      </c>
      <c r="E24" s="1" t="s">
        <v>14</v>
      </c>
      <c r="M24" s="1" t="s">
        <v>8</v>
      </c>
      <c r="N24" s="1">
        <f>SQRT((B8-$M$17)^2+(C8-$N$17)^2+(D8-$O$17)^2+(E8-$P$17)^2+(F8-$Q$17)^2+(G8-$R$17)^2+(H8-$S$17)^2+(I8-$T$17)^2+(J8-$U$17)^2+(K8-$V$17)^2)</f>
        <v>0.302488238198362</v>
      </c>
      <c r="O24" s="1">
        <f>SQRT((B8-$M$18)^2+(C8-$N$18)^2+(D8-$O$18)^2+(E8-$P$18)^2+(F8-$Q$18)^2+(G8-$R$18)^2+(H8-$S$18)^2+(I8-$T$18)^2+(J8-$U$18)^2+(K8-$V$18)^2)</f>
        <v>1.05927982681901</v>
      </c>
      <c r="P24" s="1">
        <f>SQRT((B8-$M$19)^2+(C8-$N$19)^2+(D8-$O$19)^2+(E8-$P$19)^2+(F8-$Q$19)^2+(G8-$R$19)^2+(H8-$S$19)^2+(I8-$T$19)^2+(J8-$U$19)^2+(K8-$V$19)^2)</f>
        <v>0.604976449626564</v>
      </c>
      <c r="Q24" s="1" t="s">
        <v>13</v>
      </c>
      <c r="X24" s="1" t="s">
        <v>8</v>
      </c>
      <c r="Y24" s="1">
        <f>SQRT((B8-$X$17)^2+(C8-$Y$17)^2+(D8-$Z$17)^2+(E8-$AA$17)^2+(F8-$AB$17)^2+(G8-$AC$17)^2+(H8-$AD$17)^2+(I8-$AE$17)^2)</f>
        <v>0.604976449626564</v>
      </c>
      <c r="Z24" s="1">
        <f>SQRT((B8-$X$18)^2+(C8-$Y$18)^2+(D8-$Z$18)^2+(E8-$AA$18)^2+(F8-$AB$18)^2+(G8-$AC$18)^2+(H8-$AD$18)^2+(I8-$AE$18)^2)</f>
        <v>0.605015915245062</v>
      </c>
      <c r="AA24" s="1">
        <f>SQRT((B8-$X$19)^2+(C8-$Y$19)^2+(D8-$Z$19)^2+(E8-$AA$19)^2+(F8-$AB$19)^2+(G8-$AC$19)^2+(H8-$AD$19)^2+(I8-$AE$19)^2)</f>
        <v>0.917148162242996</v>
      </c>
      <c r="AB24" s="1" t="s">
        <v>13</v>
      </c>
    </row>
    <row r="25" s="1" customFormat="1" spans="1:28">
      <c r="A25" s="1" t="s">
        <v>9</v>
      </c>
      <c r="B25" s="1">
        <f>SQRT((B9-$B$17)^2+(C9-$C$17)^2+(D9-$D$17)^2+(E9-$E$17)^2+(F9-$F$17)^2+(G9-$G$17)^2+(H9-$H$17)^2+(I9-$I$17)^2)</f>
        <v>6.70723436921739e-5</v>
      </c>
      <c r="C25" s="1">
        <f>SQRT((B9-$B$18)^2+(C9-$C$18)^2+(D9-$D$18)^2+(E9-$E$18)^2+(F9-$F$18)^2+(G9-$G$18)^2+(H9-$H$18)^2+(I9-$I$18)^2)</f>
        <v>0.94701759089438</v>
      </c>
      <c r="D25" s="1">
        <f>SQRT((B9-$B$19)^2+(C9-$C$19)^2+(D9-$D$19)^2+(E9-$E$19)^2+(F9-$F$19)^2+(G9-$G$19)^2+(H9-$H$19)^2+(I9-$I$19)^2)</f>
        <v>0.902788011668257</v>
      </c>
      <c r="E25" s="1" t="s">
        <v>13</v>
      </c>
      <c r="M25" s="1" t="s">
        <v>9</v>
      </c>
      <c r="N25" s="1">
        <f>SQRT((B9-$M$17)^2+(C9-$N$17)^2+(D9-$O$17)^2+(E9-$P$17)^2+(F9-$Q$17)^2+(G9-$R$17)^2+(H9-$S$17)^2+(I9-$T$17)^2+(J9-$U$17)^2+(K9-$V$17)^2)</f>
        <v>1.02725182767586</v>
      </c>
      <c r="O25" s="1">
        <f>SQRT((B9-$M$18)^2+(C9-$N$18)^2+(D9-$O$18)^2+(E9-$P$18)^2+(F9-$Q$18)^2+(G9-$R$18)^2+(H9-$S$18)^2+(I9-$T$18)^2+(J9-$U$18)^2+(K9-$V$18)^2)</f>
        <v>6.70723436921739e-5</v>
      </c>
      <c r="P25" s="1">
        <f>SQRT((B9-$M$19)^2+(C9-$N$19)^2+(D9-$O$19)^2+(E9-$P$19)^2+(F9-$Q$19)^2+(G9-$R$19)^2+(H9-$S$19)^2+(I9-$T$19)^2+(J9-$U$19)^2+(K9-$V$19)^2)</f>
        <v>0.924447574210347</v>
      </c>
      <c r="Q25" s="1" t="s">
        <v>14</v>
      </c>
      <c r="X25" s="1" t="s">
        <v>9</v>
      </c>
      <c r="Y25" s="1">
        <f>SQRT((B9-$X$17)^2+(C9-$Y$17)^2+(D9-$Z$17)^2+(E9-$AA$17)^2+(F9-$AB$17)^2+(G9-$AC$17)^2+(H9-$AD$17)^2+(I9-$AE$17)^2)</f>
        <v>0.924447574210347</v>
      </c>
      <c r="Z25" s="1">
        <f>SQRT((B9-$X$18)^2+(C9-$Y$18)^2+(D9-$Z$18)^2+(E9-$AA$18)^2+(F9-$AB$18)^2+(G9-$AC$18)^2+(H9-$AD$18)^2+(I9-$AE$18)^2)</f>
        <v>1.08231756775144</v>
      </c>
      <c r="AA25" s="1">
        <f>SQRT((B9-$X$19)^2+(C9-$Y$19)^2+(D9-$Z$19)^2+(E9-$AA$19)^2+(F9-$AB$19)^2+(G9-$AC$19)^2+(H9-$AD$19)^2+(I9-$AE$19)^2)</f>
        <v>0.834414208028874</v>
      </c>
      <c r="AB25" s="1" t="s">
        <v>15</v>
      </c>
    </row>
    <row r="26" s="1" customFormat="1" spans="1:28">
      <c r="A26" s="1" t="s">
        <v>10</v>
      </c>
      <c r="B26" s="1">
        <f>SQRT((B10-$B$17)^2+(C10-$C$17)^2+(D10-$D$17)^2+(E10-$E$17)^2+(F10-$F$17)^2+(G10-$G$17)^2+(H10-$H$17)^2+(I10-$I$17)^2)</f>
        <v>0.924433944751188</v>
      </c>
      <c r="C26" s="1">
        <f>SQRT((B10-$B$18)^2+(C10-$C$18)^2+(D10-$D$18)^2+(E10-$E$18)^2+(F10-$F$18)^2+(G10-$G$18)^2+(H10-$H$18)^2+(I10-$I$18)^2)</f>
        <v>0.302472228296201</v>
      </c>
      <c r="D26" s="1">
        <f>SQRT((B10-$B$19)^2+(C10-$C$19)^2+(D10-$D$19)^2+(E10-$E$19)^2+(F10-$F$19)^2+(G10-$G$19)^2+(H10-$H$19)^2+(I10-$I$19)^2)</f>
        <v>0.659972176215467</v>
      </c>
      <c r="E26" s="1" t="s">
        <v>14</v>
      </c>
      <c r="M26" s="1" t="s">
        <v>10</v>
      </c>
      <c r="N26" s="1">
        <f>SQRT((B10-$M$17)^2+(C10-$N$17)^2+(D10-$O$17)^2+(E10-$P$17)^2+(F10-$Q$17)^2+(G10-$R$17)^2+(H10-$S$17)^2+(I10-$T$17)^2+(J10-$U$17)^2+(K10-$V$17)^2)</f>
        <v>0.638962888078752</v>
      </c>
      <c r="O26" s="1">
        <f>SQRT((B10-$M$18)^2+(C10-$N$18)^2+(D10-$O$18)^2+(E10-$P$18)^2+(F10-$Q$18)^2+(G10-$R$18)^2+(H10-$S$18)^2+(I10-$T$18)^2+(J10-$U$18)^2+(K10-$V$18)^2)</f>
        <v>0.924433944751188</v>
      </c>
      <c r="P26" s="1">
        <f>SQRT((B10-$M$19)^2+(C10-$N$19)^2+(D10-$O$19)^2+(E10-$P$19)^2+(F10-$Q$19)^2+(G10-$R$19)^2+(H10-$S$19)^2+(I10-$T$19)^2+(J10-$U$19)^2+(K10-$V$19)^2)</f>
        <v>0.000162713361415198</v>
      </c>
      <c r="Q26" s="1" t="s">
        <v>15</v>
      </c>
      <c r="X26" s="1" t="s">
        <v>10</v>
      </c>
      <c r="Y26" s="1">
        <f>SQRT((B10-$X$17)^2+(C10-$Y$17)^2+(D10-$Z$17)^2+(E10-$AA$17)^2+(F10-$AB$17)^2+(G10-$AC$17)^2+(H10-$AD$17)^2+(I10-$AE$17)^2)</f>
        <v>0.000162713361415198</v>
      </c>
      <c r="Z26" s="1">
        <f>SQRT((B10-$X$18)^2+(C10-$Y$18)^2+(D10-$Z$18)^2+(E10-$AA$18)^2+(F10-$AB$18)^2+(G10-$AC$18)^2+(H10-$AD$18)^2+(I10-$AE$18)^2)</f>
        <v>0.795970020401887</v>
      </c>
      <c r="AA26" s="1">
        <f>SQRT((B10-$X$19)^2+(C10-$Y$19)^2+(D10-$Z$19)^2+(E10-$AA$19)^2+(F10-$AB$19)^2+(G10-$AC$19)^2+(H10-$AD$19)^2+(I10-$AE$19)^2)</f>
        <v>0.689321603737022</v>
      </c>
      <c r="AB26" s="1" t="s">
        <v>13</v>
      </c>
    </row>
    <row r="27" s="1" customFormat="1" spans="1:28">
      <c r="A27" s="1" t="s">
        <v>11</v>
      </c>
      <c r="B27" s="1">
        <f>SQRT((B11-$B$17)^2+(C11-$C$17)^2+(D11-$D$17)^2+(E11-$E$17)^2+(F11-$F$17)^2+(G11-$G$17)^2+(H11-$H$17)^2+(I11-$I$17)^2)</f>
        <v>1.08226180714836</v>
      </c>
      <c r="C27" s="1">
        <f>SQRT((B11-$B$18)^2+(C11-$C$18)^2+(D11-$D$18)^2+(E11-$E$18)^2+(F11-$F$18)^2+(G11-$G$18)^2+(H11-$H$18)^2+(I11-$I$18)^2)</f>
        <v>0.638906839761692</v>
      </c>
      <c r="D27" s="1">
        <f>SQRT((B11-$B$19)^2+(C11-$C$19)^2+(D11-$D$19)^2+(E11-$E$19)^2+(F11-$F$19)^2+(G11-$G$19)^2+(H11-$H$19)^2+(I11-$I$19)^2)</f>
        <v>0.344608880582754</v>
      </c>
      <c r="E27" s="1" t="s">
        <v>15</v>
      </c>
      <c r="M27" s="1" t="s">
        <v>11</v>
      </c>
      <c r="N27" s="1">
        <f>SQRT((B11-$M$17)^2+(C11-$N$17)^2+(D11-$O$17)^2+(E11-$P$17)^2+(F11-$Q$17)^2+(G11-$R$17)^2+(H11-$S$17)^2+(I11-$T$17)^2+(J11-$U$17)^2+(K11-$V$17)^2)</f>
        <v>0.302432768627771</v>
      </c>
      <c r="O27" s="1">
        <f>SQRT((B11-$M$18)^2+(C11-$N$18)^2+(D11-$O$18)^2+(E11-$P$18)^2+(F11-$Q$18)^2+(G11-$R$18)^2+(H11-$S$18)^2+(I11-$T$18)^2+(J11-$U$18)^2+(K11-$V$18)^2)</f>
        <v>1.08226180714836</v>
      </c>
      <c r="P27" s="1">
        <f>SQRT((B11-$M$19)^2+(C11-$N$19)^2+(D11-$O$19)^2+(E11-$P$19)^2+(F11-$Q$19)^2+(G11-$R$19)^2+(H11-$S$19)^2+(I11-$T$19)^2+(J11-$U$19)^2+(K11-$V$19)^2)</f>
        <v>0.795910029075135</v>
      </c>
      <c r="Q27" s="1" t="s">
        <v>13</v>
      </c>
      <c r="X27" s="1" t="s">
        <v>11</v>
      </c>
      <c r="Y27" s="1">
        <f>SQRT((B11-$X$17)^2+(C11-$Y$17)^2+(D11-$Z$17)^2+(E11-$AA$17)^2+(F11-$AB$17)^2+(G11-$AC$17)^2+(H11-$AD$17)^2+(I11-$AE$17)^2)</f>
        <v>0.795910029075135</v>
      </c>
      <c r="Z27" s="1">
        <f>SQRT((B11-$X$18)^2+(C11-$Y$18)^2+(D11-$Z$18)^2+(E11-$AA$18)^2+(F11-$AB$18)^2+(G11-$AC$18)^2+(H11-$AD$18)^2+(I11-$AE$18)^2)</f>
        <v>0.000183503560849433</v>
      </c>
      <c r="AA27" s="1">
        <f>SQRT((B11-$X$19)^2+(C11-$Y$19)^2+(D11-$Z$19)^2+(E11-$AA$19)^2+(F11-$AB$19)^2+(G11-$AC$19)^2+(H11-$AD$19)^2+(I11-$AE$19)^2)</f>
        <v>0.689286970339234</v>
      </c>
      <c r="AB27" s="1" t="s">
        <v>14</v>
      </c>
    </row>
    <row r="28" s="1" customFormat="1" spans="1:28">
      <c r="A28" s="1" t="s">
        <v>12</v>
      </c>
      <c r="B28" s="1">
        <f>SQRT((B12-$B$17)^2+(C12-$C$17)^2+(D12-$D$17)^2+(E12-$E$17)^2+(F12-$F$17)^2+(G12-$G$17)^2+(H12-$H$17)^2+(I12-$I$17)^2)</f>
        <v>0.834370494329229</v>
      </c>
      <c r="C28" s="1">
        <f>SQRT((B12-$B$18)^2+(C12-$C$18)^2+(D12-$D$18)^2+(E12-$E$18)^2+(F12-$F$18)^2+(G12-$G$18)^2+(H12-$H$18)^2+(I12-$I$18)^2)</f>
        <v>0.752732320480071</v>
      </c>
      <c r="D28" s="1">
        <f>SQRT((B12-$B$19)^2+(C12-$C$19)^2+(D12-$D$19)^2+(E12-$E$19)^2+(F12-$F$19)^2+(G12-$G$19)^2+(H12-$H$19)^2+(I12-$I$19)^2)</f>
        <v>0.344643516587892</v>
      </c>
      <c r="E28" s="1" t="s">
        <v>15</v>
      </c>
      <c r="M28" s="1" t="s">
        <v>12</v>
      </c>
      <c r="N28" s="1">
        <f>SQRT((B12-$M$17)^2+(C12-$N$17)^2+(D12-$O$17)^2+(E12-$P$17)^2+(F12-$Q$17)^2+(G12-$R$17)^2+(H12-$S$17)^2+(I12-$T$17)^2+(J12-$U$17)^2+(K12-$V$17)^2)</f>
        <v>0.752748180232833</v>
      </c>
      <c r="O28" s="1">
        <f>SQRT((B12-$M$18)^2+(C12-$N$18)^2+(D12-$O$18)^2+(E12-$P$18)^2+(F12-$Q$18)^2+(G12-$R$18)^2+(H12-$S$18)^2+(I12-$T$18)^2+(J12-$U$18)^2+(K12-$V$18)^2)</f>
        <v>0.834370494329229</v>
      </c>
      <c r="P28" s="1">
        <f>SQRT((B12-$M$19)^2+(C12-$N$19)^2+(D12-$O$19)^2+(E12-$P$19)^2+(F12-$Q$19)^2+(G12-$R$19)^2+(H12-$S$19)^2+(I12-$T$19)^2+(J12-$U$19)^2+(K12-$V$19)^2)</f>
        <v>0.689286967728595</v>
      </c>
      <c r="Q28" s="1" t="s">
        <v>15</v>
      </c>
      <c r="X28" s="1" t="s">
        <v>12</v>
      </c>
      <c r="Y28" s="1">
        <f>SQRT((B12-$X$17)^2+(C12-$Y$17)^2+(D12-$Z$17)^2+(E12-$AA$17)^2+(F12-$AB$17)^2+(G12-$AC$17)^2+(H12-$AD$17)^2+(I12-$AE$17)^2)</f>
        <v>0.689286967728595</v>
      </c>
      <c r="Z28" s="1">
        <f>SQRT((B12-$X$18)^2+(C12-$Y$18)^2+(D12-$Z$18)^2+(E12-$AA$18)^2+(F12-$AB$18)^2+(G12-$AC$18)^2+(H12-$AD$18)^2+(I12-$AE$18)^2)</f>
        <v>0.68932160634753</v>
      </c>
      <c r="AA28" s="1">
        <f>SQRT((B12-$X$19)^2+(C12-$Y$19)^2+(D12-$Z$19)^2+(E12-$AA$19)^2+(F12-$AB$19)^2+(G12-$AC$19)^2+(H12-$AD$19)^2+(I12-$AE$19)^2)</f>
        <v>0.000173420291239887</v>
      </c>
      <c r="AB28" s="1" t="s">
        <v>15</v>
      </c>
    </row>
    <row r="29" s="1" customFormat="1"/>
    <row r="30" s="2" customFormat="1" spans="1:1">
      <c r="A30" s="2" t="s">
        <v>33</v>
      </c>
    </row>
    <row r="31" s="1" customFormat="1"/>
    <row r="32" s="1" customFormat="1" spans="2:31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M32" s="1" t="s">
        <v>0</v>
      </c>
      <c r="N32" s="1" t="s">
        <v>1</v>
      </c>
      <c r="O32" s="1" t="s">
        <v>2</v>
      </c>
      <c r="P32" s="1" t="s">
        <v>3</v>
      </c>
      <c r="Q32" s="1" t="s">
        <v>4</v>
      </c>
      <c r="R32" s="1" t="s">
        <v>5</v>
      </c>
      <c r="S32" s="1" t="s">
        <v>6</v>
      </c>
      <c r="T32" s="1" t="s">
        <v>7</v>
      </c>
      <c r="X32" s="1" t="s">
        <v>0</v>
      </c>
      <c r="Y32" s="1" t="s">
        <v>1</v>
      </c>
      <c r="Z32" s="1" t="s">
        <v>2</v>
      </c>
      <c r="AA32" s="1" t="s">
        <v>3</v>
      </c>
      <c r="AB32" s="1" t="s">
        <v>4</v>
      </c>
      <c r="AC32" s="1" t="s">
        <v>5</v>
      </c>
      <c r="AD32" s="1" t="s">
        <v>6</v>
      </c>
      <c r="AE32" s="1" t="s">
        <v>7</v>
      </c>
    </row>
    <row r="33" s="1" customFormat="1" spans="1:32">
      <c r="A33" s="1" t="s">
        <v>13</v>
      </c>
      <c r="B33" s="1">
        <f t="shared" ref="B33:I33" si="0">AVERAGE(B9)</f>
        <v>0</v>
      </c>
      <c r="C33" s="1">
        <f t="shared" si="0"/>
        <v>0.698970004336019</v>
      </c>
      <c r="D33" s="1">
        <f t="shared" si="0"/>
        <v>0</v>
      </c>
      <c r="E33" s="1">
        <f t="shared" si="0"/>
        <v>0.397940008672038</v>
      </c>
      <c r="F33" s="1">
        <f t="shared" si="0"/>
        <v>0</v>
      </c>
      <c r="G33" s="1">
        <f t="shared" si="0"/>
        <v>0</v>
      </c>
      <c r="H33" s="1">
        <f t="shared" si="0"/>
        <v>0</v>
      </c>
      <c r="I33" s="1">
        <f t="shared" si="0"/>
        <v>0</v>
      </c>
      <c r="J33" s="1">
        <f>AVERAGE(B33:I33)</f>
        <v>0.137113751626007</v>
      </c>
      <c r="L33" s="1" t="s">
        <v>13</v>
      </c>
      <c r="M33" s="1">
        <f t="shared" ref="M33:T33" si="1">AVERAGE(B8,B11)</f>
        <v>0.397940008672038</v>
      </c>
      <c r="N33" s="1">
        <f t="shared" si="1"/>
        <v>0</v>
      </c>
      <c r="O33" s="1">
        <f t="shared" si="1"/>
        <v>0</v>
      </c>
      <c r="P33" s="1">
        <f t="shared" si="1"/>
        <v>0</v>
      </c>
      <c r="Q33" s="1">
        <f t="shared" si="1"/>
        <v>0.198970004336019</v>
      </c>
      <c r="R33" s="1">
        <f t="shared" si="1"/>
        <v>0.397940008672038</v>
      </c>
      <c r="S33" s="1">
        <f t="shared" si="1"/>
        <v>0.198970004336019</v>
      </c>
      <c r="T33" s="1">
        <f t="shared" si="1"/>
        <v>0.110924374808178</v>
      </c>
      <c r="U33" s="1">
        <f>AVERAGE(M33:T33)</f>
        <v>0.163093050103036</v>
      </c>
      <c r="W33" s="1" t="s">
        <v>13</v>
      </c>
      <c r="X33" s="1">
        <f t="shared" ref="X33:AE33" si="2">AVERAGE(B8,B10)</f>
        <v>0.198970004336019</v>
      </c>
      <c r="Y33" s="1">
        <f t="shared" si="2"/>
        <v>0</v>
      </c>
      <c r="Z33" s="1">
        <f t="shared" si="2"/>
        <v>0</v>
      </c>
      <c r="AA33" s="1">
        <f t="shared" si="2"/>
        <v>0</v>
      </c>
      <c r="AB33" s="1">
        <f t="shared" si="2"/>
        <v>0.397940008672038</v>
      </c>
      <c r="AC33" s="1">
        <f t="shared" si="2"/>
        <v>0.198970004336019</v>
      </c>
      <c r="AD33" s="1">
        <f t="shared" si="2"/>
        <v>0</v>
      </c>
      <c r="AE33" s="1">
        <f t="shared" si="2"/>
        <v>0.110924374808178</v>
      </c>
      <c r="AF33" s="1">
        <f>AVERAGE(X33:AE33)</f>
        <v>0.113350549019032</v>
      </c>
    </row>
    <row r="34" s="1" customFormat="1" spans="1:32">
      <c r="A34" s="1" t="s">
        <v>14</v>
      </c>
      <c r="B34" s="1">
        <f t="shared" ref="B34:I34" si="3">AVERAGE(B8,B10)</f>
        <v>0.198970004336019</v>
      </c>
      <c r="C34" s="1">
        <f t="shared" si="3"/>
        <v>0</v>
      </c>
      <c r="D34" s="1">
        <f t="shared" si="3"/>
        <v>0</v>
      </c>
      <c r="E34" s="1">
        <f t="shared" si="3"/>
        <v>0</v>
      </c>
      <c r="F34" s="1">
        <f t="shared" si="3"/>
        <v>0.397940008672038</v>
      </c>
      <c r="G34" s="1">
        <f t="shared" si="3"/>
        <v>0.198970004336019</v>
      </c>
      <c r="H34" s="1">
        <f t="shared" si="3"/>
        <v>0</v>
      </c>
      <c r="I34" s="1">
        <f t="shared" si="3"/>
        <v>0.110924374808178</v>
      </c>
      <c r="J34" s="1">
        <f>AVERAGE(B34:I34)</f>
        <v>0.113350549019032</v>
      </c>
      <c r="L34" s="1" t="s">
        <v>14</v>
      </c>
      <c r="M34" s="1">
        <f>AVERAGE(B9)</f>
        <v>0</v>
      </c>
      <c r="N34" s="1">
        <f t="shared" ref="N34:T34" si="4">AVERAGE(C9)</f>
        <v>0.698970004336019</v>
      </c>
      <c r="O34" s="1">
        <f t="shared" si="4"/>
        <v>0</v>
      </c>
      <c r="P34" s="1">
        <f t="shared" si="4"/>
        <v>0.397940008672038</v>
      </c>
      <c r="Q34" s="1">
        <f t="shared" si="4"/>
        <v>0</v>
      </c>
      <c r="R34" s="1">
        <f t="shared" si="4"/>
        <v>0</v>
      </c>
      <c r="S34" s="1">
        <f t="shared" si="4"/>
        <v>0</v>
      </c>
      <c r="T34" s="1">
        <f t="shared" si="4"/>
        <v>0</v>
      </c>
      <c r="U34" s="1">
        <f>AVERAGE(M34:T34)</f>
        <v>0.137113751626007</v>
      </c>
      <c r="W34" s="1" t="s">
        <v>14</v>
      </c>
      <c r="X34" s="1">
        <f>AVERAGE(B11)</f>
        <v>0.397940008672038</v>
      </c>
      <c r="Y34" s="1">
        <f t="shared" ref="Y34:AE34" si="5">AVERAGE(C11)</f>
        <v>0</v>
      </c>
      <c r="Z34" s="1">
        <f t="shared" si="5"/>
        <v>0</v>
      </c>
      <c r="AA34" s="1">
        <f t="shared" si="5"/>
        <v>0</v>
      </c>
      <c r="AB34" s="1">
        <f t="shared" si="5"/>
        <v>0</v>
      </c>
      <c r="AC34" s="1">
        <f t="shared" si="5"/>
        <v>0.397940008672038</v>
      </c>
      <c r="AD34" s="1">
        <f t="shared" si="5"/>
        <v>0.397940008672038</v>
      </c>
      <c r="AE34" s="1">
        <f t="shared" si="5"/>
        <v>0.221848749616356</v>
      </c>
      <c r="AF34" s="1">
        <f>AVERAGE(X34:AE34)</f>
        <v>0.176958596954059</v>
      </c>
    </row>
    <row r="35" s="1" customFormat="1" spans="1:32">
      <c r="A35" s="1" t="s">
        <v>15</v>
      </c>
      <c r="B35" s="1">
        <f>AVERAGE(B11,B12)</f>
        <v>0.198970004336019</v>
      </c>
      <c r="C35" s="1">
        <f t="shared" ref="C35:I35" si="6">AVERAGE(C11,C12)</f>
        <v>0</v>
      </c>
      <c r="D35" s="1">
        <f t="shared" si="6"/>
        <v>0</v>
      </c>
      <c r="E35" s="1">
        <f t="shared" si="6"/>
        <v>0.198970004336019</v>
      </c>
      <c r="F35" s="1">
        <f t="shared" si="6"/>
        <v>0</v>
      </c>
      <c r="G35" s="1">
        <f t="shared" si="6"/>
        <v>0.198970004336019</v>
      </c>
      <c r="H35" s="1">
        <f t="shared" si="6"/>
        <v>0.397940008672038</v>
      </c>
      <c r="I35" s="1">
        <f t="shared" si="6"/>
        <v>0.221848749616356</v>
      </c>
      <c r="J35" s="1">
        <f>AVERAGE(B35:I35)</f>
        <v>0.152087346412056</v>
      </c>
      <c r="L35" s="1" t="s">
        <v>15</v>
      </c>
      <c r="M35" s="1">
        <f>AVERAGE(B10,B12)</f>
        <v>0</v>
      </c>
      <c r="N35" s="1">
        <f t="shared" ref="N35:T35" si="7">AVERAGE(C10,C12)</f>
        <v>0</v>
      </c>
      <c r="O35" s="1">
        <f t="shared" si="7"/>
        <v>0</v>
      </c>
      <c r="P35" s="1">
        <f t="shared" si="7"/>
        <v>0.198970004336019</v>
      </c>
      <c r="Q35" s="1">
        <f t="shared" si="7"/>
        <v>0.198970004336019</v>
      </c>
      <c r="R35" s="1">
        <f t="shared" si="7"/>
        <v>0</v>
      </c>
      <c r="S35" s="1">
        <f t="shared" si="7"/>
        <v>0.198970004336019</v>
      </c>
      <c r="T35" s="1">
        <f t="shared" si="7"/>
        <v>0.221848749616356</v>
      </c>
      <c r="U35" s="1">
        <f>AVERAGE(M35:T35)</f>
        <v>0.102344845328052</v>
      </c>
      <c r="W35" s="1" t="s">
        <v>15</v>
      </c>
      <c r="X35" s="1">
        <f>AVERAGE(B9,B12)</f>
        <v>0</v>
      </c>
      <c r="Y35" s="1">
        <f t="shared" ref="Y35:AE35" si="8">AVERAGE(C9,C12)</f>
        <v>0.349485002168009</v>
      </c>
      <c r="Z35" s="1">
        <f t="shared" si="8"/>
        <v>0</v>
      </c>
      <c r="AA35" s="1">
        <f t="shared" si="8"/>
        <v>0.397940008672038</v>
      </c>
      <c r="AB35" s="1">
        <f t="shared" si="8"/>
        <v>0</v>
      </c>
      <c r="AC35" s="1">
        <f t="shared" si="8"/>
        <v>0</v>
      </c>
      <c r="AD35" s="1">
        <f t="shared" si="8"/>
        <v>0.198970004336019</v>
      </c>
      <c r="AE35" s="1">
        <f t="shared" si="8"/>
        <v>0.110924374808178</v>
      </c>
      <c r="AF35" s="1">
        <f>AVERAGE(X35:AE35)</f>
        <v>0.132164923748031</v>
      </c>
    </row>
    <row r="36" s="1" customFormat="1"/>
    <row r="37" s="2" customFormat="1" spans="1:1">
      <c r="A37" s="2" t="s">
        <v>34</v>
      </c>
    </row>
    <row r="38" s="1" customFormat="1"/>
    <row r="39" s="1" customFormat="1" spans="2:33">
      <c r="B39" s="1" t="s">
        <v>13</v>
      </c>
      <c r="C39" s="1" t="s">
        <v>14</v>
      </c>
      <c r="D39" s="1" t="s">
        <v>15</v>
      </c>
      <c r="G39" s="1" t="s">
        <v>13</v>
      </c>
      <c r="H39" s="1" t="s">
        <v>14</v>
      </c>
      <c r="I39" s="1" t="s">
        <v>15</v>
      </c>
      <c r="N39" s="1" t="s">
        <v>13</v>
      </c>
      <c r="O39" s="1" t="s">
        <v>14</v>
      </c>
      <c r="P39" s="1" t="s">
        <v>15</v>
      </c>
      <c r="S39" s="1" t="s">
        <v>13</v>
      </c>
      <c r="T39" s="1" t="s">
        <v>14</v>
      </c>
      <c r="U39" s="1" t="s">
        <v>15</v>
      </c>
      <c r="Y39" s="1" t="s">
        <v>13</v>
      </c>
      <c r="Z39" s="1" t="s">
        <v>14</v>
      </c>
      <c r="AA39" s="1" t="s">
        <v>15</v>
      </c>
      <c r="AE39" s="1" t="s">
        <v>13</v>
      </c>
      <c r="AF39" s="1" t="s">
        <v>14</v>
      </c>
      <c r="AG39" s="1" t="s">
        <v>15</v>
      </c>
    </row>
    <row r="40" s="1" customFormat="1" spans="1:34">
      <c r="A40" s="1" t="s">
        <v>8</v>
      </c>
      <c r="B40" s="1">
        <f>SQRT(((B8-$B$33)+(C8-$C$33)+(D8-$D$33)+(E8-$E$33)+(F8-$F$33)+(G8-$G$33)+(H8-$H$33)+(I8-$I$33))^2)</f>
        <v>0.0969100130080567</v>
      </c>
      <c r="C40" s="1">
        <f>SQRT(((B8-$B$34)+(C8-$C$34)+(D8-$D$34)+(E8-$E$34)+(F8-$F$34)+(G8-$G$34)+(H8-$H$34)+(I8-$I$34))^2)</f>
        <v>0.28701563386386</v>
      </c>
      <c r="D40" s="1">
        <f>SQRT(((B8-$B$35)+(C8-$C$35)+(D8-$D$35)+(E8-$E$35)+(F8-$F$35)+(G8-$G$35)+(H8-$H$35)+(I8-$I$35))^2)</f>
        <v>0.0228787452803372</v>
      </c>
      <c r="E40" s="1" t="s">
        <v>32</v>
      </c>
      <c r="F40" s="1" t="s">
        <v>8</v>
      </c>
      <c r="G40" s="1">
        <f>SQRT(((B8-$J$33)+(C8-$J$33)+(D8-$J$33)+(E8-$J$33)+(F8-$J$33)+(G8-$J$33)+(H8-$J$33)+(I8-$J$33))^2)</f>
        <v>0.0969100130080567</v>
      </c>
      <c r="H40" s="1">
        <f>SQRT(((B8-$J$34)+(C8-$J$34)+(D8-$J$34)+(E8-$J$34)+(F8-$J$34)+(G8-$J$34)+(H8-$J$34)+(I8-$J$34))^2)</f>
        <v>0.28701563386386</v>
      </c>
      <c r="I40" s="1">
        <f>SQRT(((B8-$J$35)+(C8-$J$35)+(D8-$J$35)+(E8-$J$35)+(F8-$J$35)+(G8-$J$35)+(H8-$J$35)+(I8-$J$35))^2)</f>
        <v>0.0228787452803373</v>
      </c>
      <c r="J40" s="1" t="s">
        <v>32</v>
      </c>
      <c r="M40" s="1" t="s">
        <v>8</v>
      </c>
      <c r="N40" s="1">
        <f>SQRT(((B8-$M$33)+(C8-$N$33)+(D8-$O$33)+(E8-$P$33)+(F8-$Q$33)+(G8-$R$33)+(H8-$S$33)+(I8-$T$33))^2)</f>
        <v>0.110924374808178</v>
      </c>
      <c r="O40" s="1">
        <f>SQRT(((B8-$M$34)+(C8-$N$34)+(D8-$O$34)+(E8-$P$34)+(F8-$Q$34)+(G8-$R$34)+(H8-$S$34)+(I8-$T$34))^2)</f>
        <v>0.0969100130080567</v>
      </c>
      <c r="P40" s="1">
        <f>SQRT(((B8-$M$35)+(C8-$N$35)+(D8-$O$35)+(E8-$P$35)+(F8-$Q$35)+(G8-$R$35)+(H8-$S$35)+(I8-$T$35))^2)</f>
        <v>0.375061263391701</v>
      </c>
      <c r="Q40" s="1" t="s">
        <v>30</v>
      </c>
      <c r="R40" s="1" t="s">
        <v>8</v>
      </c>
      <c r="S40" s="1">
        <f>SQRT(((B8-$U$33)+(C8-$U$33)+(D8-$U$33)+(E8-$U$33)+(F8-$U$33)+(G8-$U$33)+(H8-$U$33)+(I8-$U$33))^2)</f>
        <v>0.110924374808178</v>
      </c>
      <c r="T40" s="1">
        <f>SQRT(((B8-$U$34)+(C8-$U$34)+(D8-$U$34)+(E8-$U$34)+(F8-$U$34)+(G8-$U$34)+(H8-$U$34)+(I8-$U$34))^2)</f>
        <v>0.0969100130080567</v>
      </c>
      <c r="U40" s="1">
        <f>SQRT(((B8-$U$35)+(C8-$U$35)+(D8-$U$35)+(E8-$U$35)+(F8-$U$35)+(G8-$U$35)+(H8-$U$35)+(I8-$U$35))^2)</f>
        <v>0.3750612633917</v>
      </c>
      <c r="V40" s="1" t="s">
        <v>30</v>
      </c>
      <c r="X40" s="1" t="s">
        <v>8</v>
      </c>
      <c r="Y40" s="1">
        <f>SQRT(((B8-$X$33)+(C8-$Y$33)+(D8-$Z$33)+(E8-$AA$33)+(F8-$AB$33)+(G8-$AC$33)+(H8-$AD$33)+(I8-$AE$33))^2)</f>
        <v>0.28701563386386</v>
      </c>
      <c r="Z40" s="1">
        <f>SQRT(((B8-$X$34)+(C8-$Y$34)+(D8-$Z$34)+(E8-$AA$34)+(F8-$AB$34)+(G8-$AC$34)+(H8-$AD$34)+(I8-$AE$34))^2)</f>
        <v>0.221848749616356</v>
      </c>
      <c r="AA40" s="1">
        <f>SQRT(((B8-$X$35)+(C8-$Y$35)+(D8-$Z$35)+(E8-$AA$35)+(F8-$AB$35)+(G8-$AC$35)+(H8-$AD$35)+(I8-$AE$35))^2)</f>
        <v>0.136500636031869</v>
      </c>
      <c r="AB40" s="1" t="s">
        <v>32</v>
      </c>
      <c r="AD40" s="1" t="s">
        <v>8</v>
      </c>
      <c r="AE40" s="1">
        <f>SQRT(((B8-$AF$33)+(C8-$AF$33)+(D8-$AF$33)+(E8-$AF$33)+(F8-$AF$33)+(G8-$AF$33)+(H8-$AF$33)+(I8-$AF$33))^2)</f>
        <v>0.28701563386386</v>
      </c>
      <c r="AF40" s="1">
        <f>SQRT(((B8-$AF$34)+(C8-$AF$34)+(D8-$AF$34)+(E8-$AF$34)+(F8-$AF$34)+(G8-$AF$34)+(H8-$AF$34)+(I8-$AF$34))^2)</f>
        <v>0.221848749616356</v>
      </c>
      <c r="AG40" s="1">
        <f>SQRT(((B8-$AF$35)+(C8-$AF$35)+(D8-$AF$35)+(E8-$AF$35)+(F8-$AF$35)+(G8-$AF$35)+(H8-$AF$35)+(I8-$AF$35))^2)</f>
        <v>0.136500636031869</v>
      </c>
      <c r="AH40" s="1" t="s">
        <v>32</v>
      </c>
    </row>
    <row r="41" s="1" customFormat="1" spans="1:34">
      <c r="A41" s="1" t="s">
        <v>9</v>
      </c>
      <c r="B41" s="1">
        <f>SQRT(((B9-$B$33)+(C9-$C$33)+(D9-$D$33)+(E9-$E$33)+(F9-$F$33)+(G9-$G$33)+(H9-$H$33)+(I9-$I$33))^2)</f>
        <v>0</v>
      </c>
      <c r="C41" s="1">
        <f>SQRT(((B9-$B$34)+(C9-$C$34)+(D9-$D$34)+(E9-$E$34)+(F9-$F$34)+(G9-$G$34)+(H9-$H$34)+(I9-$I$34))^2)</f>
        <v>0.190105620855803</v>
      </c>
      <c r="D41" s="1">
        <f>SQRT(((B9-$B$35)+(C9-$C$35)+(D9-$D$35)+(E9-$E$35)+(F9-$F$35)+(G9-$G$35)+(H9-$H$35)+(I9-$I$35))^2)</f>
        <v>0.119788758288394</v>
      </c>
      <c r="E41" s="1" t="s">
        <v>31</v>
      </c>
      <c r="F41" s="1" t="s">
        <v>9</v>
      </c>
      <c r="G41" s="3">
        <f>SQRT(((B9-$J$33)+(C9-$J$33)+(D9-$J$33)+(E9-$J$33)+(F9-$J$33)+(G9-$J$33)+(H9-$J$33)+(I9-$J$33))^2)</f>
        <v>1.66533453693773e-16</v>
      </c>
      <c r="H41" s="1">
        <f>SQRT(((B9-$J$34)+(C9-$J$34)+(D9-$J$34)+(E9-$J$34)+(F9-$J$34)+(G9-$J$34)+(H9-$J$34)+(I9-$J$34))^2)</f>
        <v>0.190105620855803</v>
      </c>
      <c r="I41" s="1">
        <f>SQRT(((B9-$J$35)+(C9-$J$35)+(D9-$J$35)+(E9-$J$35)+(F9-$J$35)+(G9-$J$35)+(H9-$J$35)+(I9-$J$35))^2)</f>
        <v>0.119788758288394</v>
      </c>
      <c r="J41" s="1" t="s">
        <v>31</v>
      </c>
      <c r="M41" s="1" t="s">
        <v>9</v>
      </c>
      <c r="N41" s="1">
        <f>SQRT(((B9-$M$33)+(C9-$N$33)+(D9-$O$33)+(E9-$P$33)+(F9-$Q$33)+(G9-$R$33)+(H9-$S$33)+(I9-$T$33))^2)</f>
        <v>0.207834387816235</v>
      </c>
      <c r="O41" s="1">
        <f>SQRT(((B9-$M$34)+(C9-$N$34)+(D9-$O$34)+(E9-$P$34)+(F9-$Q$34)+(G9-$R$34)+(H9-$S$34)+(I9-$T$34))^2)</f>
        <v>0</v>
      </c>
      <c r="P41" s="1">
        <f>SQRT(((B9-$M$35)+(C9-$N$35)+(D9-$O$35)+(E9-$P$35)+(F9-$Q$35)+(G9-$R$35)+(H9-$S$35)+(I9-$T$35))^2)</f>
        <v>0.278151250383644</v>
      </c>
      <c r="Q41" s="1" t="s">
        <v>30</v>
      </c>
      <c r="R41" s="1" t="s">
        <v>9</v>
      </c>
      <c r="S41" s="1">
        <f>SQRT(((B9-$U$33)+(C9-$U$33)+(D9-$U$33)+(E9-$U$33)+(F9-$U$33)+(G9-$U$33)+(H9-$U$33)+(I9-$U$33))^2)</f>
        <v>0.207834387816235</v>
      </c>
      <c r="T41" s="1">
        <f>SQRT(((B9-$U$34)+(C9-$U$34)+(D9-$U$34)+(E9-$U$34)+(F9-$U$34)+(G9-$U$34)+(H9-$U$34)+(I9-$U$34))^2)</f>
        <v>1.66533453693773e-16</v>
      </c>
      <c r="U41" s="1">
        <f>SQRT(((B9-$U$35)+(C9-$U$35)+(D9-$U$35)+(E9-$U$35)+(F9-$U$35)+(G9-$U$35)+(H9-$U$35)+(I9-$U$35))^2)</f>
        <v>0.278151250383644</v>
      </c>
      <c r="V41" s="1" t="s">
        <v>30</v>
      </c>
      <c r="X41" s="1" t="s">
        <v>9</v>
      </c>
      <c r="Y41" s="1">
        <f>SQRT(((B9-$X$33)+(C9-$Y$33)+(D9-$Z$33)+(E9-$AA$33)+(F9-$AB$33)+(G9-$AC$33)+(H9-$AD$33)+(I9-$AE$33))^2)</f>
        <v>0.190105620855803</v>
      </c>
      <c r="Z41" s="1">
        <f>SQRT(((B9-$X$34)+(C9-$Y$34)+(D9-$Z$34)+(E9-$AA$34)+(F9-$AB$34)+(G9-$AC$34)+(H9-$AD$34)+(I9-$AE$34))^2)</f>
        <v>0.318758762624413</v>
      </c>
      <c r="AA41" s="1">
        <f>SQRT(((B9-$X$35)+(C9-$Y$35)+(D9-$Z$35)+(E9-$AA$35)+(F9-$AB$35)+(G9-$AC$35)+(H9-$AD$35)+(I9-$AE$35))^2)</f>
        <v>0.0395906230238124</v>
      </c>
      <c r="AB41" s="1" t="s">
        <v>32</v>
      </c>
      <c r="AD41" s="1" t="s">
        <v>9</v>
      </c>
      <c r="AE41" s="1">
        <f>SQRT(((B9-$AF$33)+(C9-$AF$33)+(D9-$AF$33)+(E9-$AF$33)+(F9-$AF$33)+(G9-$AF$33)+(H9-$AF$33)+(I9-$AF$33))^2)</f>
        <v>0.190105620855803</v>
      </c>
      <c r="AF41" s="1">
        <f>SQRT(((B9-$AF$34)+(C9-$AF$34)+(D9-$AF$34)+(E9-$AF$34)+(F9-$AF$34)+(G9-$AF$34)+(H9-$AF$34)+(I9-$AF$34))^2)</f>
        <v>0.318758762624413</v>
      </c>
      <c r="AG41" s="1">
        <f>SQRT(((B9-$AF$35)+(C9-$AF$35)+(D9-$AF$35)+(E9-$AF$35)+(F9-$AF$35)+(G9-$AF$35)+(H9-$AF$35)+(I9-$AF$35))^2)</f>
        <v>0.0395906230238123</v>
      </c>
      <c r="AH41" s="1" t="s">
        <v>32</v>
      </c>
    </row>
    <row r="42" s="1" customFormat="1" spans="1:34">
      <c r="A42" s="1" t="s">
        <v>10</v>
      </c>
      <c r="B42" s="1">
        <f>SQRT(((B10-$B$33)+(C10-$C$33)+(D10-$D$33)+(E10-$E$33)+(F10-$F$33)+(G10-$G$33)+(H10-$H$33)+(I10-$I$33))^2)</f>
        <v>0.477121254719662</v>
      </c>
      <c r="C42" s="1">
        <f>SQRT(((B10-$B$34)+(C10-$C$34)+(D10-$D$34)+(E10-$E$34)+(F10-$F$34)+(G10-$G$34)+(H10-$H$34)+(I10-$I$34))^2)</f>
        <v>0.28701563386386</v>
      </c>
      <c r="D42" s="1">
        <f>SQRT(((B10-$B$35)+(C10-$C$35)+(D10-$D$35)+(E10-$E$35)+(F10-$F$35)+(G10-$G$35)+(H10-$H$35)+(I10-$I$35))^2)</f>
        <v>0.596910013008056</v>
      </c>
      <c r="E42" s="1" t="s">
        <v>30</v>
      </c>
      <c r="F42" s="1" t="s">
        <v>10</v>
      </c>
      <c r="G42" s="1">
        <f>SQRT(((B10-$J$33)+(C10-$J$33)+(D10-$J$33)+(E10-$J$33)+(F10-$J$33)+(G10-$J$33)+(H10-$J$33)+(I10-$J$33))^2)</f>
        <v>0.477121254719662</v>
      </c>
      <c r="H42" s="1">
        <f>SQRT(((B10-$J$34)+(C10-$J$34)+(D10-$J$34)+(E10-$J$34)+(F10-$J$34)+(G10-$J$34)+(H10-$J$34)+(I10-$J$34))^2)</f>
        <v>0.28701563386386</v>
      </c>
      <c r="I42" s="1">
        <f>SQRT(((B10-$J$35)+(C10-$J$35)+(D10-$J$35)+(E10-$J$35)+(F10-$J$35)+(G10-$J$35)+(H10-$J$35)+(I10-$J$35))^2)</f>
        <v>0.596910013008057</v>
      </c>
      <c r="J42" s="1" t="s">
        <v>30</v>
      </c>
      <c r="M42" s="1" t="s">
        <v>10</v>
      </c>
      <c r="N42" s="1">
        <f>SQRT(((B10-$M$33)+(C10-$N$33)+(D10-$O$33)+(E10-$P$33)+(F10-$Q$33)+(G10-$R$33)+(H10-$S$33)+(I10-$T$33))^2)</f>
        <v>0.684955642535897</v>
      </c>
      <c r="O42" s="1">
        <f>SQRT(((B10-$M$34)+(C10-$N$34)+(D10-$O$34)+(E10-$P$34)+(F10-$Q$34)+(G10-$R$34)+(H10-$S$34)+(I10-$T$34))^2)</f>
        <v>0.477121254719662</v>
      </c>
      <c r="P42" s="1">
        <f>SQRT(((B10-$M$35)+(C10-$N$35)+(D10-$O$35)+(E10-$P$35)+(F10-$Q$35)+(G10-$R$35)+(H10-$S$35)+(I10-$T$35))^2)</f>
        <v>0.198970004336019</v>
      </c>
      <c r="Q42" s="1" t="s">
        <v>32</v>
      </c>
      <c r="R42" s="1" t="s">
        <v>10</v>
      </c>
      <c r="S42" s="1">
        <f>SQRT(((B10-$U$33)+(C10-$U$33)+(D10-$U$33)+(E10-$U$33)+(F10-$U$33)+(G10-$U$33)+(H10-$U$33)+(I10-$U$33))^2)</f>
        <v>0.684955642535897</v>
      </c>
      <c r="T42" s="1">
        <f>SQRT(((B10-$U$34)+(C10-$U$34)+(D10-$U$34)+(E10-$U$34)+(F10-$U$34)+(G10-$U$34)+(H10-$U$34)+(I10-$U$34))^2)</f>
        <v>0.477121254719662</v>
      </c>
      <c r="U42" s="1">
        <f>SQRT(((B10-$U$35)+(C10-$U$35)+(D10-$U$35)+(E10-$U$35)+(F10-$U$35)+(G10-$U$35)+(H10-$U$35)+(I10-$U$35))^2)</f>
        <v>0.198970004336019</v>
      </c>
      <c r="V42" s="1" t="s">
        <v>32</v>
      </c>
      <c r="X42" s="1" t="s">
        <v>10</v>
      </c>
      <c r="Y42" s="1">
        <f>SQRT(((B10-$X$33)+(C10-$Y$33)+(D10-$Z$33)+(E10-$AA$33)+(F10-$AB$33)+(G10-$AC$33)+(H10-$AD$33)+(I10-$AE$33))^2)</f>
        <v>0.28701563386386</v>
      </c>
      <c r="Z42" s="1">
        <f>SQRT(((B10-$X$34)+(C10-$Y$34)+(D10-$Z$34)+(E10-$AA$34)+(F10-$AB$34)+(G10-$AC$34)+(H10-$AD$34)+(I10-$AE$34))^2)</f>
        <v>0.795880017344075</v>
      </c>
      <c r="AA42" s="1">
        <f>SQRT(((B10-$X$35)+(C10-$Y$35)+(D10-$Z$35)+(E10-$AA$35)+(F10-$AB$35)+(G10-$AC$35)+(H10-$AD$35)+(I10-$AE$35))^2)</f>
        <v>0.43753063169585</v>
      </c>
      <c r="AB42" s="1" t="s">
        <v>31</v>
      </c>
      <c r="AD42" s="1" t="s">
        <v>10</v>
      </c>
      <c r="AE42" s="1">
        <f>SQRT(((B10-$AF$33)+(C10-$AF$33)+(D10-$AF$33)+(E10-$AF$33)+(F10-$AF$33)+(G10-$AF$33)+(H10-$AF$33)+(I10-$AF$33))^2)</f>
        <v>0.28701563386386</v>
      </c>
      <c r="AF42" s="1">
        <f>SQRT(((B10-$AF$34)+(C10-$AF$34)+(D10-$AF$34)+(E10-$AF$34)+(F10-$AF$34)+(G10-$AF$34)+(H10-$AF$34)+(I10-$AF$34))^2)</f>
        <v>0.795880017344075</v>
      </c>
      <c r="AG42" s="1">
        <f>SQRT(((B10-$AF$35)+(C10-$AF$35)+(D10-$AF$35)+(E10-$AF$35)+(F10-$AF$35)+(G10-$AF$35)+(H10-$AF$35)+(I10-$AF$35))^2)</f>
        <v>0.43753063169585</v>
      </c>
      <c r="AH42" s="1" t="s">
        <v>31</v>
      </c>
    </row>
    <row r="43" s="1" customFormat="1" spans="1:34">
      <c r="A43" s="1" t="s">
        <v>11</v>
      </c>
      <c r="B43" s="1">
        <f>SQRT(((B11-$B$33)+(C11-$C$33)+(D11-$D$33)+(E11-$E$33)+(F11-$F$33)+(G11-$G$33)+(H11-$H$33)+(I11-$I$33))^2)</f>
        <v>0.318758762624413</v>
      </c>
      <c r="C43" s="1">
        <f>SQRT(((B11-$B$34)+(C11-$C$34)+(D11-$D$34)+(E11-$E$34)+(F11-$F$34)+(G11-$G$34)+(H11-$H$34)+(I11-$I$34))^2)</f>
        <v>0.508864383480216</v>
      </c>
      <c r="D43" s="1">
        <f>SQRT(((B11-$B$35)+(C11-$C$35)+(D11-$D$35)+(E11-$E$35)+(F11-$F$35)+(G11-$G$35)+(H11-$H$35)+(I11-$I$35))^2)</f>
        <v>0.198970004336019</v>
      </c>
      <c r="E43" s="1" t="s">
        <v>32</v>
      </c>
      <c r="F43" s="1" t="s">
        <v>11</v>
      </c>
      <c r="G43" s="1">
        <f>SQRT(((B11-$J$33)+(C11-$J$33)+(D11-$J$33)+(E11-$J$33)+(F11-$J$33)+(G11-$J$33)+(H11-$J$33)+(I11-$J$33))^2)</f>
        <v>0.318758762624413</v>
      </c>
      <c r="H43" s="1">
        <f>SQRT(((B11-$J$34)+(C11-$J$34)+(D11-$J$34)+(E11-$J$34)+(F11-$J$34)+(G11-$J$34)+(H11-$J$34)+(I11-$J$34))^2)</f>
        <v>0.508864383480216</v>
      </c>
      <c r="I43" s="1">
        <f>SQRT(((B11-$J$35)+(C11-$J$35)+(D11-$J$35)+(E11-$J$35)+(F11-$J$35)+(G11-$J$35)+(H11-$J$35)+(I11-$J$35))^2)</f>
        <v>0.198970004336019</v>
      </c>
      <c r="J43" s="1" t="s">
        <v>32</v>
      </c>
      <c r="M43" s="1" t="s">
        <v>11</v>
      </c>
      <c r="N43" s="1">
        <f>SQRT(((B11-$M$33)+(C11-$N$33)+(D11-$O$33)+(E11-$P$33)+(F11-$Q$33)+(G11-$R$33)+(H11-$S$33)+(I11-$T$33))^2)</f>
        <v>0.110924374808178</v>
      </c>
      <c r="O43" s="1">
        <f>SQRT(((B11-$M$34)+(C11-$N$34)+(D11-$O$34)+(E11-$P$34)+(F11-$Q$34)+(G11-$R$34)+(H11-$S$34)+(I11-$T$34))^2)</f>
        <v>0.318758762624413</v>
      </c>
      <c r="P43" s="1">
        <f>SQRT(((B11-$M$35)+(C11-$N$35)+(D11-$O$35)+(E11-$P$35)+(F11-$Q$35)+(G11-$R$35)+(H11-$S$35)+(I11-$T$35))^2)</f>
        <v>0.596910013008056</v>
      </c>
      <c r="Q43" s="1" t="s">
        <v>31</v>
      </c>
      <c r="R43" s="1" t="s">
        <v>11</v>
      </c>
      <c r="S43" s="1">
        <f>SQRT(((B11-$U$33)+(C11-$U$33)+(D11-$U$33)+(E11-$U$33)+(F11-$U$33)+(G11-$U$33)+(H11-$U$33)+(I11-$U$33))^2)</f>
        <v>0.110924374808178</v>
      </c>
      <c r="T43" s="1">
        <f>SQRT(((B11-$U$34)+(C11-$U$34)+(D11-$U$34)+(E11-$U$34)+(F11-$U$34)+(G11-$U$34)+(H11-$U$34)+(I11-$U$34))^2)</f>
        <v>0.318758762624413</v>
      </c>
      <c r="U43" s="1">
        <f>SQRT(((B11-$U$35)+(C11-$U$35)+(D11-$U$35)+(E11-$U$35)+(F11-$U$35)+(G11-$U$35)+(H11-$U$35)+(I11-$U$35))^2)</f>
        <v>0.596910013008056</v>
      </c>
      <c r="V43" s="1" t="s">
        <v>31</v>
      </c>
      <c r="X43" s="1" t="s">
        <v>11</v>
      </c>
      <c r="Y43" s="1">
        <f>SQRT(((B11-$X$33)+(C11-$Y$33)+(D11-$Z$33)+(E11-$AA$33)+(F11-$AB$33)+(G11-$AC$33)+(H11-$AD$33)+(I11-$AE$33))^2)</f>
        <v>0.508864383480216</v>
      </c>
      <c r="Z43" s="1">
        <f>SQRT(((B11-$X$34)+(C11-$Y$34)+(D11-$Z$34)+(E11-$AA$34)+(F11-$AB$34)+(G11-$AC$34)+(H11-$AD$34)+(I11-$AE$34))^2)</f>
        <v>0</v>
      </c>
      <c r="AA43" s="1">
        <f>SQRT(((B11-$X$35)+(C11-$Y$35)+(D11-$Z$35)+(E11-$AA$35)+(F11-$AB$35)+(G11-$AC$35)+(H11-$AD$35)+(I11-$AE$35))^2)</f>
        <v>0.358349385648225</v>
      </c>
      <c r="AB43" s="1" t="s">
        <v>14</v>
      </c>
      <c r="AD43" s="1" t="s">
        <v>11</v>
      </c>
      <c r="AE43" s="1">
        <f>SQRT(((B11-$AF$33)+(C11-$AF$33)+(D11-$AF$33)+(E11-$AF$33)+(F11-$AF$33)+(G11-$AF$33)+(H11-$AF$33)+(I11-$AF$33))^2)</f>
        <v>0.508864383480216</v>
      </c>
      <c r="AF43" s="1">
        <f>SQRT(((B11-$AF$34)+(C11-$AF$34)+(D11-$AF$34)+(E11-$AF$34)+(F11-$AF$34)+(G11-$AF$34)+(H11-$AF$34)+(I11-$AF$34))^2)</f>
        <v>1.38777878078145e-16</v>
      </c>
      <c r="AG43" s="1">
        <f>SQRT(((B11-$AF$35)+(C11-$AF$35)+(D11-$AF$35)+(E11-$AF$35)+(F11-$AF$35)+(G11-$AF$35)+(H11-$AF$35)+(I11-$AF$35))^2)</f>
        <v>0.358349385648225</v>
      </c>
      <c r="AH43" s="1" t="s">
        <v>30</v>
      </c>
    </row>
    <row r="44" s="1" customFormat="1" spans="1:34">
      <c r="A44" s="1" t="s">
        <v>12</v>
      </c>
      <c r="B44" s="1">
        <f>SQRT(((B12-$B$33)+(C12-$C$33)+(D12-$D$33)+(E12-$E$33)+(F12-$F$33)+(G12-$G$33)+(H12-$H$33)+(I12-$I$33))^2)</f>
        <v>0.0791812460476249</v>
      </c>
      <c r="C44" s="1">
        <f>SQRT(((B12-$B$34)+(C12-$C$34)+(D12-$D$34)+(E12-$E$34)+(F12-$F$34)+(G12-$G$34)+(H12-$H$34)+(I12-$I$34))^2)</f>
        <v>0.110924374808178</v>
      </c>
      <c r="D44" s="1">
        <f>SQRT(((B12-$B$35)+(C12-$C$35)+(D12-$D$35)+(E12-$E$35)+(F12-$F$35)+(G12-$G$35)+(H12-$H$35)+(I12-$I$35))^2)</f>
        <v>0.198970004336019</v>
      </c>
      <c r="E44" s="1" t="s">
        <v>31</v>
      </c>
      <c r="F44" s="1" t="s">
        <v>12</v>
      </c>
      <c r="G44" s="1">
        <f>SQRT(((B12-$J$33)+(C12-$J$33)+(D12-$J$33)+(E12-$J$33)+(F12-$J$33)+(G12-$J$33)+(H12-$J$33)+(I12-$J$33))^2)</f>
        <v>0.0791812460476248</v>
      </c>
      <c r="H44" s="1">
        <f>SQRT(((B12-$J$34)+(C12-$J$34)+(D12-$J$34)+(E12-$J$34)+(F12-$J$34)+(G12-$J$34)+(H12-$J$34)+(I12-$J$34))^2)</f>
        <v>0.110924374808178</v>
      </c>
      <c r="I44" s="1">
        <f>SQRT(((B12-$J$35)+(C12-$J$35)+(D12-$J$35)+(E12-$J$35)+(F12-$J$35)+(G12-$J$35)+(H12-$J$35)+(I12-$J$35))^2)</f>
        <v>0.198970004336019</v>
      </c>
      <c r="J44" s="1" t="s">
        <v>31</v>
      </c>
      <c r="M44" s="1" t="s">
        <v>12</v>
      </c>
      <c r="N44" s="1">
        <f>SQRT(((B12-$M$33)+(C12-$N$33)+(D12-$O$33)+(E12-$P$33)+(F12-$Q$33)+(G12-$R$33)+(H12-$S$33)+(I12-$T$33))^2)</f>
        <v>0.28701563386386</v>
      </c>
      <c r="O44" s="1">
        <f>SQRT(((B12-$M$34)+(C12-$N$34)+(D12-$O$34)+(E12-$P$34)+(F12-$Q$34)+(G12-$R$34)+(H12-$S$34)+(I12-$T$34))^2)</f>
        <v>0.0791812460476249</v>
      </c>
      <c r="P44" s="1">
        <f>SQRT(((B12-$M$35)+(C12-$N$35)+(D12-$O$35)+(E12-$P$35)+(F12-$Q$35)+(G12-$R$35)+(H12-$S$35)+(I12-$T$35))^2)</f>
        <v>0.198970004336019</v>
      </c>
      <c r="Q44" s="1" t="s">
        <v>30</v>
      </c>
      <c r="R44" s="1" t="s">
        <v>12</v>
      </c>
      <c r="S44" s="1">
        <f>SQRT(((B12-$U$33)+(C12-$U$33)+(D12-$U$33)+(E12-$U$33)+(F12-$U$33)+(G12-$U$33)+(H12-$U$33)+(I12-$U$33))^2)</f>
        <v>0.28701563386386</v>
      </c>
      <c r="T44" s="1">
        <f>SQRT(((B12-$U$34)+(C12-$U$34)+(D12-$U$34)+(E12-$U$34)+(F12-$U$34)+(G12-$U$34)+(H12-$U$34)+(I12-$U$34))^2)</f>
        <v>0.0791812460476248</v>
      </c>
      <c r="U44" s="1">
        <f>SQRT(((B12-$U$35)+(C12-$U$35)+(D12-$U$35)+(E12-$U$35)+(F12-$U$35)+(G12-$U$35)+(H12-$U$35)+(I12-$U$35))^2)</f>
        <v>0.198970004336019</v>
      </c>
      <c r="V44" s="1" t="s">
        <v>30</v>
      </c>
      <c r="X44" s="1" t="s">
        <v>12</v>
      </c>
      <c r="Y44" s="1">
        <f>SQRT(((B12-$X$33)+(C12-$Y$33)+(D12-$Z$33)+(E12-$AA$33)+(F12-$AB$33)+(G12-$AC$33)+(H12-$AD$33)+(I12-$AE$33))^2)</f>
        <v>0.110924374808178</v>
      </c>
      <c r="Z44" s="1">
        <f>SQRT(((B12-$X$34)+(C12-$Y$34)+(D12-$Z$34)+(E12-$AA$34)+(F12-$AB$34)+(G12-$AC$34)+(H12-$AD$34)+(I12-$AE$34))^2)</f>
        <v>0.397940008672038</v>
      </c>
      <c r="AA44" s="1">
        <f>SQRT(((B12-$X$35)+(C12-$Y$35)+(D12-$Z$35)+(E12-$AA$35)+(F12-$AB$35)+(G12-$AC$35)+(H12-$AD$35)+(I12-$AE$35))^2)</f>
        <v>0.0395906230238124</v>
      </c>
      <c r="AB44" s="1" t="s">
        <v>32</v>
      </c>
      <c r="AD44" s="1" t="s">
        <v>12</v>
      </c>
      <c r="AE44" s="1">
        <f>SQRT(((B12-$AF$33)+(C12-$AF$33)+(D12-$AF$33)+(E12-$AF$33)+(F12-$AF$33)+(G12-$AF$33)+(H12-$AF$33)+(I12-$AF$33))^2)</f>
        <v>0.110924374808178</v>
      </c>
      <c r="AF44" s="1">
        <f>SQRT(((B12-$AF$34)+(C12-$AF$34)+(D12-$AF$34)+(E12-$AF$34)+(F12-$AF$34)+(G12-$AF$34)+(H12-$AF$34)+(I12-$AF$34))^2)</f>
        <v>0.397940008672038</v>
      </c>
      <c r="AG44" s="1">
        <f>SQRT(((B12-$AF$35)+(C12-$AF$35)+(D12-$AF$35)+(E12-$AF$35)+(F12-$AF$35)+(G12-$AF$35)+(H12-$AF$35)+(I12-$AF$35))^2)</f>
        <v>0.0395906230238125</v>
      </c>
      <c r="AH44" s="1" t="s">
        <v>32</v>
      </c>
    </row>
    <row r="45" s="1" customFormat="1"/>
    <row r="46" s="1" customFormat="1" ht="23.25" customHeight="1" spans="3:28">
      <c r="C46" s="1" t="s">
        <v>35</v>
      </c>
      <c r="D46" s="1" t="s">
        <v>36</v>
      </c>
      <c r="E46" s="1" t="s">
        <v>37</v>
      </c>
      <c r="O46" s="1" t="s">
        <v>35</v>
      </c>
      <c r="P46" s="1" t="s">
        <v>36</v>
      </c>
      <c r="Q46" s="1" t="s">
        <v>37</v>
      </c>
      <c r="Z46" s="1" t="s">
        <v>35</v>
      </c>
      <c r="AA46" s="1" t="s">
        <v>36</v>
      </c>
      <c r="AB46" s="1" t="s">
        <v>37</v>
      </c>
    </row>
    <row r="47" s="1" customFormat="1" ht="23.25" customHeight="1" spans="3:28">
      <c r="C47" s="1">
        <f>AVERAGE(B41)</f>
        <v>0</v>
      </c>
      <c r="D47" s="1">
        <f>AVERAGE(C42,C40)</f>
        <v>0.28701563386386</v>
      </c>
      <c r="E47" s="1">
        <f>AVERAGE(D43,D44)</f>
        <v>0.198970004336019</v>
      </c>
      <c r="O47" s="1">
        <f>AVERAGE(N40,N43)</f>
        <v>0.110924374808178</v>
      </c>
      <c r="P47" s="1">
        <f>AVERAGE(O41)</f>
        <v>0</v>
      </c>
      <c r="Q47" s="1">
        <f>AVERAGE(P42,P44)</f>
        <v>0.198970004336019</v>
      </c>
      <c r="Z47" s="1">
        <f>AVERAGE(Y40,Y42)</f>
        <v>0.28701563386386</v>
      </c>
      <c r="AA47" s="1">
        <f>AVERAGE(Z43)</f>
        <v>0</v>
      </c>
      <c r="AB47" s="1">
        <f>AVERAGE(AA44,AA41)</f>
        <v>0.0395906230238124</v>
      </c>
    </row>
    <row r="48" s="1" customFormat="1" ht="23.25" customHeight="1" spans="3:26">
      <c r="C48" s="1">
        <f>SUM(C47:E47)</f>
        <v>0.485985638199878</v>
      </c>
      <c r="O48" s="1">
        <f>SUM(O47:Q47)</f>
        <v>0.309894379144197</v>
      </c>
      <c r="Z48" s="1">
        <f>SUM(Z47:AB47)</f>
        <v>0.326606256887672</v>
      </c>
    </row>
    <row r="49" s="1" customFormat="1" ht="23.25" customHeight="1" spans="1:26">
      <c r="A49" s="1" t="s">
        <v>80</v>
      </c>
      <c r="C49" s="1">
        <f>1/C48</f>
        <v>2.05767397510771</v>
      </c>
      <c r="M49" s="1" t="s">
        <v>80</v>
      </c>
      <c r="O49" s="1">
        <f>1/O48</f>
        <v>3.22690589858905</v>
      </c>
      <c r="X49" s="1" t="s">
        <v>80</v>
      </c>
      <c r="Z49" s="1">
        <f>1/Z48</f>
        <v>3.06179070030469</v>
      </c>
    </row>
    <row r="50" s="1" customFormat="1"/>
  </sheetData>
  <mergeCells count="3">
    <mergeCell ref="A21:XFD21"/>
    <mergeCell ref="A30:XFD30"/>
    <mergeCell ref="A37:XFD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K-Means</vt:lpstr>
      <vt:lpstr>algen</vt:lpstr>
      <vt:lpstr>DBI</vt:lpstr>
      <vt:lpstr>algen2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2018-09-28T03:11:00Z</dcterms:created>
  <dcterms:modified xsi:type="dcterms:W3CDTF">2019-07-24T04:30:00Z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