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autoCompressPictures="0"/>
  <bookViews>
    <workbookView xWindow="6320" yWindow="140" windowWidth="23920" windowHeight="13280" tabRatio="500" activeTab="6"/>
  </bookViews>
  <sheets>
    <sheet name="Sheet1" sheetId="1" r:id="rId1"/>
    <sheet name="defs" sheetId="2" r:id="rId2"/>
    <sheet name="exs" sheetId="3" r:id="rId3"/>
    <sheet name="both" sheetId="4" r:id="rId4"/>
    <sheet name="all" sheetId="5" r:id="rId5"/>
    <sheet name="Sheet6" sheetId="6" r:id="rId6"/>
    <sheet name="Sheet7" sheetId="7"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00" i="7" l="1"/>
  <c r="F100" i="7"/>
  <c r="G100" i="7"/>
  <c r="H100" i="7"/>
  <c r="I100" i="7"/>
  <c r="D100" i="7"/>
  <c r="E99" i="7"/>
  <c r="F99" i="7"/>
  <c r="G99" i="7"/>
  <c r="H99" i="7"/>
  <c r="I99" i="7"/>
  <c r="D99" i="7"/>
  <c r="AC103" i="1"/>
  <c r="AD102" i="1"/>
  <c r="AC102" i="1"/>
  <c r="Y102" i="1"/>
  <c r="AD99" i="1"/>
  <c r="AC99" i="1"/>
  <c r="O99" i="1"/>
  <c r="P99" i="1"/>
  <c r="Q99" i="1"/>
  <c r="Q107" i="1"/>
  <c r="L3" i="1"/>
  <c r="M3" i="1"/>
  <c r="N3" i="1"/>
  <c r="L4" i="1"/>
  <c r="M4" i="1"/>
  <c r="N4" i="1"/>
  <c r="L5" i="1"/>
  <c r="M5" i="1"/>
  <c r="N5" i="1"/>
  <c r="L6" i="1"/>
  <c r="M6" i="1"/>
  <c r="N6" i="1"/>
  <c r="L7" i="1"/>
  <c r="M7" i="1"/>
  <c r="N7" i="1"/>
  <c r="L8" i="1"/>
  <c r="M8" i="1"/>
  <c r="N8" i="1"/>
  <c r="L9" i="1"/>
  <c r="M9" i="1"/>
  <c r="N9" i="1"/>
  <c r="L10" i="1"/>
  <c r="M10" i="1"/>
  <c r="N10" i="1"/>
  <c r="L11" i="1"/>
  <c r="M11" i="1"/>
  <c r="N11" i="1"/>
  <c r="L12" i="1"/>
  <c r="M12" i="1"/>
  <c r="N12" i="1"/>
  <c r="L13" i="1"/>
  <c r="M13" i="1"/>
  <c r="N13" i="1"/>
  <c r="L14" i="1"/>
  <c r="M14" i="1"/>
  <c r="N14" i="1"/>
  <c r="L15" i="1"/>
  <c r="M15" i="1"/>
  <c r="N15" i="1"/>
  <c r="L16" i="1"/>
  <c r="M16" i="1"/>
  <c r="N16" i="1"/>
  <c r="L17" i="1"/>
  <c r="M17" i="1"/>
  <c r="N17" i="1"/>
  <c r="L18" i="1"/>
  <c r="M18" i="1"/>
  <c r="N18" i="1"/>
  <c r="L19" i="1"/>
  <c r="M19" i="1"/>
  <c r="N19" i="1"/>
  <c r="L20" i="1"/>
  <c r="M20" i="1"/>
  <c r="N20" i="1"/>
  <c r="L21" i="1"/>
  <c r="M21" i="1"/>
  <c r="N21" i="1"/>
  <c r="L22" i="1"/>
  <c r="M22" i="1"/>
  <c r="N22" i="1"/>
  <c r="L23" i="1"/>
  <c r="M23" i="1"/>
  <c r="N23" i="1"/>
  <c r="L24" i="1"/>
  <c r="M24" i="1"/>
  <c r="N24" i="1"/>
  <c r="L25" i="1"/>
  <c r="M25" i="1"/>
  <c r="N25" i="1"/>
  <c r="L26" i="1"/>
  <c r="M26" i="1"/>
  <c r="N26" i="1"/>
  <c r="L27" i="1"/>
  <c r="M27" i="1"/>
  <c r="N27" i="1"/>
  <c r="L28" i="1"/>
  <c r="M28" i="1"/>
  <c r="N28" i="1"/>
  <c r="L29" i="1"/>
  <c r="M29" i="1"/>
  <c r="N29" i="1"/>
  <c r="L30" i="1"/>
  <c r="M30" i="1"/>
  <c r="N30" i="1"/>
  <c r="L31" i="1"/>
  <c r="M31" i="1"/>
  <c r="N31" i="1"/>
  <c r="L32" i="1"/>
  <c r="M32" i="1"/>
  <c r="N32" i="1"/>
  <c r="L33" i="1"/>
  <c r="M33" i="1"/>
  <c r="N33" i="1"/>
  <c r="L34" i="1"/>
  <c r="M34" i="1"/>
  <c r="N34" i="1"/>
  <c r="L35" i="1"/>
  <c r="M35" i="1"/>
  <c r="N35" i="1"/>
  <c r="L36" i="1"/>
  <c r="M36" i="1"/>
  <c r="N36" i="1"/>
  <c r="L37" i="1"/>
  <c r="M37" i="1"/>
  <c r="N37" i="1"/>
  <c r="L38" i="1"/>
  <c r="M38" i="1"/>
  <c r="N38" i="1"/>
  <c r="L39" i="1"/>
  <c r="M39" i="1"/>
  <c r="N39" i="1"/>
  <c r="L40" i="1"/>
  <c r="M40" i="1"/>
  <c r="N40" i="1"/>
  <c r="L41" i="1"/>
  <c r="M41" i="1"/>
  <c r="N41" i="1"/>
  <c r="L42" i="1"/>
  <c r="M42" i="1"/>
  <c r="N42" i="1"/>
  <c r="L43" i="1"/>
  <c r="M43" i="1"/>
  <c r="N43" i="1"/>
  <c r="L44" i="1"/>
  <c r="M44" i="1"/>
  <c r="N44" i="1"/>
  <c r="L45" i="1"/>
  <c r="M45" i="1"/>
  <c r="N45" i="1"/>
  <c r="L46" i="1"/>
  <c r="M46" i="1"/>
  <c r="N46" i="1"/>
  <c r="L47" i="1"/>
  <c r="M47" i="1"/>
  <c r="N47" i="1"/>
  <c r="L48" i="1"/>
  <c r="M48" i="1"/>
  <c r="N48" i="1"/>
  <c r="L49" i="1"/>
  <c r="M49" i="1"/>
  <c r="N49" i="1"/>
  <c r="L50" i="1"/>
  <c r="M50" i="1"/>
  <c r="N50" i="1"/>
  <c r="L51" i="1"/>
  <c r="M51" i="1"/>
  <c r="N51" i="1"/>
  <c r="L52" i="1"/>
  <c r="M52" i="1"/>
  <c r="N52" i="1"/>
  <c r="L53" i="1"/>
  <c r="M53" i="1"/>
  <c r="N53" i="1"/>
  <c r="L54" i="1"/>
  <c r="M54" i="1"/>
  <c r="N54" i="1"/>
  <c r="L55" i="1"/>
  <c r="M55" i="1"/>
  <c r="N55" i="1"/>
  <c r="L56" i="1"/>
  <c r="M56" i="1"/>
  <c r="N56" i="1"/>
  <c r="L57" i="1"/>
  <c r="M57" i="1"/>
  <c r="N57" i="1"/>
  <c r="L58" i="1"/>
  <c r="M58" i="1"/>
  <c r="N58" i="1"/>
  <c r="L59" i="1"/>
  <c r="M59" i="1"/>
  <c r="N59" i="1"/>
  <c r="L60" i="1"/>
  <c r="M60" i="1"/>
  <c r="N60" i="1"/>
  <c r="L61" i="1"/>
  <c r="M61" i="1"/>
  <c r="N61" i="1"/>
  <c r="L62" i="1"/>
  <c r="M62" i="1"/>
  <c r="N62" i="1"/>
  <c r="L63" i="1"/>
  <c r="M63" i="1"/>
  <c r="N63" i="1"/>
  <c r="L64" i="1"/>
  <c r="M64" i="1"/>
  <c r="N64" i="1"/>
  <c r="L65" i="1"/>
  <c r="M65" i="1"/>
  <c r="N65" i="1"/>
  <c r="L66" i="1"/>
  <c r="M66" i="1"/>
  <c r="N66" i="1"/>
  <c r="L67" i="1"/>
  <c r="M67" i="1"/>
  <c r="N67" i="1"/>
  <c r="L68" i="1"/>
  <c r="M68" i="1"/>
  <c r="N68" i="1"/>
  <c r="L69" i="1"/>
  <c r="M69" i="1"/>
  <c r="N69" i="1"/>
  <c r="L70" i="1"/>
  <c r="M70" i="1"/>
  <c r="N70" i="1"/>
  <c r="L71" i="1"/>
  <c r="M71" i="1"/>
  <c r="N71" i="1"/>
  <c r="L72" i="1"/>
  <c r="M72" i="1"/>
  <c r="N72" i="1"/>
  <c r="L73" i="1"/>
  <c r="M73" i="1"/>
  <c r="N73" i="1"/>
  <c r="L74" i="1"/>
  <c r="M74" i="1"/>
  <c r="N74" i="1"/>
  <c r="L75" i="1"/>
  <c r="M75" i="1"/>
  <c r="N75" i="1"/>
  <c r="L76" i="1"/>
  <c r="M76" i="1"/>
  <c r="N76" i="1"/>
  <c r="L77" i="1"/>
  <c r="M77" i="1"/>
  <c r="N77" i="1"/>
  <c r="L78" i="1"/>
  <c r="M78" i="1"/>
  <c r="N78" i="1"/>
  <c r="L79" i="1"/>
  <c r="M79" i="1"/>
  <c r="N79" i="1"/>
  <c r="L80" i="1"/>
  <c r="M80" i="1"/>
  <c r="N80" i="1"/>
  <c r="L81" i="1"/>
  <c r="M81" i="1"/>
  <c r="N81" i="1"/>
  <c r="L82" i="1"/>
  <c r="M82" i="1"/>
  <c r="N82" i="1"/>
  <c r="L83" i="1"/>
  <c r="M83" i="1"/>
  <c r="N83" i="1"/>
  <c r="L84" i="1"/>
  <c r="M84" i="1"/>
  <c r="N84" i="1"/>
  <c r="L85" i="1"/>
  <c r="M85" i="1"/>
  <c r="N85" i="1"/>
  <c r="L86" i="1"/>
  <c r="M86" i="1"/>
  <c r="N86" i="1"/>
  <c r="L87" i="1"/>
  <c r="M87" i="1"/>
  <c r="N87" i="1"/>
  <c r="L88" i="1"/>
  <c r="M88" i="1"/>
  <c r="N88" i="1"/>
  <c r="L89" i="1"/>
  <c r="M89" i="1"/>
  <c r="N89" i="1"/>
  <c r="L90" i="1"/>
  <c r="M90" i="1"/>
  <c r="N90" i="1"/>
  <c r="L91" i="1"/>
  <c r="M91" i="1"/>
  <c r="N91" i="1"/>
  <c r="L92" i="1"/>
  <c r="M92" i="1"/>
  <c r="N92" i="1"/>
  <c r="L93" i="1"/>
  <c r="M93" i="1"/>
  <c r="N93" i="1"/>
  <c r="L94" i="1"/>
  <c r="M94" i="1"/>
  <c r="N94" i="1"/>
  <c r="L95" i="1"/>
  <c r="M95" i="1"/>
  <c r="N95" i="1"/>
  <c r="L96" i="1"/>
  <c r="M96" i="1"/>
  <c r="N96" i="1"/>
  <c r="L97" i="1"/>
  <c r="M97" i="1"/>
  <c r="N97" i="1"/>
  <c r="M2" i="1"/>
  <c r="N2" i="1"/>
  <c r="L2" i="1"/>
  <c r="AD100" i="1"/>
  <c r="AC100" i="1"/>
  <c r="O2" i="1"/>
  <c r="Q2" i="1"/>
  <c r="U2" i="1"/>
  <c r="AD2" i="1"/>
  <c r="O3" i="1"/>
  <c r="Q3" i="1"/>
  <c r="U3" i="1"/>
  <c r="AD3" i="1"/>
  <c r="O4" i="1"/>
  <c r="Q4" i="1"/>
  <c r="U4" i="1"/>
  <c r="AD4" i="1"/>
  <c r="O5" i="1"/>
  <c r="Q5" i="1"/>
  <c r="U5" i="1"/>
  <c r="AD5" i="1"/>
  <c r="O6" i="1"/>
  <c r="Q6" i="1"/>
  <c r="U6" i="1"/>
  <c r="AD6" i="1"/>
  <c r="O7" i="1"/>
  <c r="Q7" i="1"/>
  <c r="U7" i="1"/>
  <c r="AD7" i="1"/>
  <c r="O8" i="1"/>
  <c r="Q8" i="1"/>
  <c r="U8" i="1"/>
  <c r="AD8" i="1"/>
  <c r="O9" i="1"/>
  <c r="Q9" i="1"/>
  <c r="U9" i="1"/>
  <c r="AD9" i="1"/>
  <c r="O10" i="1"/>
  <c r="Q10" i="1"/>
  <c r="U10" i="1"/>
  <c r="AD10" i="1"/>
  <c r="O11" i="1"/>
  <c r="Q11" i="1"/>
  <c r="U11" i="1"/>
  <c r="AD11" i="1"/>
  <c r="O12" i="1"/>
  <c r="Q12" i="1"/>
  <c r="U12" i="1"/>
  <c r="AD12" i="1"/>
  <c r="O13" i="1"/>
  <c r="Q13" i="1"/>
  <c r="U13" i="1"/>
  <c r="AD13" i="1"/>
  <c r="O14" i="1"/>
  <c r="Q14" i="1"/>
  <c r="U14" i="1"/>
  <c r="AD14" i="1"/>
  <c r="O15" i="1"/>
  <c r="Q15" i="1"/>
  <c r="U15" i="1"/>
  <c r="AD15" i="1"/>
  <c r="O16" i="1"/>
  <c r="Q16" i="1"/>
  <c r="U16" i="1"/>
  <c r="AD16" i="1"/>
  <c r="O17" i="1"/>
  <c r="Q17" i="1"/>
  <c r="U17" i="1"/>
  <c r="AD17" i="1"/>
  <c r="O18" i="1"/>
  <c r="Q18" i="1"/>
  <c r="U18" i="1"/>
  <c r="AD18" i="1"/>
  <c r="O19" i="1"/>
  <c r="Q19" i="1"/>
  <c r="U19" i="1"/>
  <c r="AD19" i="1"/>
  <c r="O20" i="1"/>
  <c r="Q20" i="1"/>
  <c r="U20" i="1"/>
  <c r="AD20" i="1"/>
  <c r="O21" i="1"/>
  <c r="Q21" i="1"/>
  <c r="U21" i="1"/>
  <c r="AD21" i="1"/>
  <c r="O22" i="1"/>
  <c r="Q22" i="1"/>
  <c r="U22" i="1"/>
  <c r="AD22" i="1"/>
  <c r="O23" i="1"/>
  <c r="Q23" i="1"/>
  <c r="U23" i="1"/>
  <c r="AD23" i="1"/>
  <c r="O24" i="1"/>
  <c r="Q24" i="1"/>
  <c r="U24" i="1"/>
  <c r="AD24" i="1"/>
  <c r="O25" i="1"/>
  <c r="Q25" i="1"/>
  <c r="U25" i="1"/>
  <c r="AD25" i="1"/>
  <c r="O26" i="1"/>
  <c r="Q26" i="1"/>
  <c r="U26" i="1"/>
  <c r="AD26" i="1"/>
  <c r="O27" i="1"/>
  <c r="Q27" i="1"/>
  <c r="U27" i="1"/>
  <c r="AD27" i="1"/>
  <c r="O28" i="1"/>
  <c r="Q28" i="1"/>
  <c r="U28" i="1"/>
  <c r="AD28" i="1"/>
  <c r="O29" i="1"/>
  <c r="Q29" i="1"/>
  <c r="U29" i="1"/>
  <c r="AD29" i="1"/>
  <c r="O30" i="1"/>
  <c r="Q30" i="1"/>
  <c r="U30" i="1"/>
  <c r="AD30" i="1"/>
  <c r="O31" i="1"/>
  <c r="Q31" i="1"/>
  <c r="U31" i="1"/>
  <c r="AD31" i="1"/>
  <c r="O32" i="1"/>
  <c r="Q32" i="1"/>
  <c r="U32" i="1"/>
  <c r="AD32" i="1"/>
  <c r="O33" i="1"/>
  <c r="Q33" i="1"/>
  <c r="U33" i="1"/>
  <c r="AD33" i="1"/>
  <c r="O34" i="1"/>
  <c r="Q34" i="1"/>
  <c r="U34" i="1"/>
  <c r="AD34" i="1"/>
  <c r="O35" i="1"/>
  <c r="Q35" i="1"/>
  <c r="U35" i="1"/>
  <c r="AD35" i="1"/>
  <c r="O36" i="1"/>
  <c r="Q36" i="1"/>
  <c r="U36" i="1"/>
  <c r="AD36" i="1"/>
  <c r="O37" i="1"/>
  <c r="Q37" i="1"/>
  <c r="U37" i="1"/>
  <c r="AD37" i="1"/>
  <c r="O38" i="1"/>
  <c r="Q38" i="1"/>
  <c r="U38" i="1"/>
  <c r="AD38" i="1"/>
  <c r="O39" i="1"/>
  <c r="Q39" i="1"/>
  <c r="U39" i="1"/>
  <c r="AD39" i="1"/>
  <c r="O40" i="1"/>
  <c r="Q40" i="1"/>
  <c r="U40" i="1"/>
  <c r="AD40" i="1"/>
  <c r="O41" i="1"/>
  <c r="Q41" i="1"/>
  <c r="U41" i="1"/>
  <c r="AD41" i="1"/>
  <c r="O42" i="1"/>
  <c r="Q42" i="1"/>
  <c r="U42" i="1"/>
  <c r="AD42" i="1"/>
  <c r="O43" i="1"/>
  <c r="Q43" i="1"/>
  <c r="U43" i="1"/>
  <c r="AD43" i="1"/>
  <c r="O44" i="1"/>
  <c r="Q44" i="1"/>
  <c r="U44" i="1"/>
  <c r="AD44" i="1"/>
  <c r="O45" i="1"/>
  <c r="Q45" i="1"/>
  <c r="U45" i="1"/>
  <c r="AD45" i="1"/>
  <c r="O46" i="1"/>
  <c r="Q46" i="1"/>
  <c r="U46" i="1"/>
  <c r="AD46" i="1"/>
  <c r="O47" i="1"/>
  <c r="Q47" i="1"/>
  <c r="U47" i="1"/>
  <c r="AD47" i="1"/>
  <c r="O48" i="1"/>
  <c r="Q48" i="1"/>
  <c r="U48" i="1"/>
  <c r="AD48" i="1"/>
  <c r="O49" i="1"/>
  <c r="Q49" i="1"/>
  <c r="U49" i="1"/>
  <c r="AD49" i="1"/>
  <c r="O50" i="1"/>
  <c r="Q50" i="1"/>
  <c r="U50" i="1"/>
  <c r="AD50" i="1"/>
  <c r="O51" i="1"/>
  <c r="Q51" i="1"/>
  <c r="U51" i="1"/>
  <c r="AD51" i="1"/>
  <c r="O52" i="1"/>
  <c r="Q52" i="1"/>
  <c r="U52" i="1"/>
  <c r="AD52" i="1"/>
  <c r="O53" i="1"/>
  <c r="Q53" i="1"/>
  <c r="U53" i="1"/>
  <c r="AD53" i="1"/>
  <c r="O54" i="1"/>
  <c r="Q54" i="1"/>
  <c r="U54" i="1"/>
  <c r="AD54" i="1"/>
  <c r="O55" i="1"/>
  <c r="Q55" i="1"/>
  <c r="U55" i="1"/>
  <c r="AD55" i="1"/>
  <c r="O56" i="1"/>
  <c r="Q56" i="1"/>
  <c r="U56" i="1"/>
  <c r="AD56" i="1"/>
  <c r="O57" i="1"/>
  <c r="Q57" i="1"/>
  <c r="U57" i="1"/>
  <c r="AD57" i="1"/>
  <c r="O58" i="1"/>
  <c r="Q58" i="1"/>
  <c r="U58" i="1"/>
  <c r="AD58" i="1"/>
  <c r="O59" i="1"/>
  <c r="Q59" i="1"/>
  <c r="U59" i="1"/>
  <c r="AD59" i="1"/>
  <c r="O60" i="1"/>
  <c r="Q60" i="1"/>
  <c r="U60" i="1"/>
  <c r="AD60" i="1"/>
  <c r="O61" i="1"/>
  <c r="Q61" i="1"/>
  <c r="U61" i="1"/>
  <c r="AD61" i="1"/>
  <c r="O62" i="1"/>
  <c r="Q62" i="1"/>
  <c r="U62" i="1"/>
  <c r="AD62" i="1"/>
  <c r="O63" i="1"/>
  <c r="Q63" i="1"/>
  <c r="U63" i="1"/>
  <c r="AD63" i="1"/>
  <c r="O64" i="1"/>
  <c r="Q64" i="1"/>
  <c r="U64" i="1"/>
  <c r="AD64" i="1"/>
  <c r="O65" i="1"/>
  <c r="Q65" i="1"/>
  <c r="U65" i="1"/>
  <c r="AD65" i="1"/>
  <c r="O66" i="1"/>
  <c r="Q66" i="1"/>
  <c r="U66" i="1"/>
  <c r="AD66" i="1"/>
  <c r="O67" i="1"/>
  <c r="Q67" i="1"/>
  <c r="U67" i="1"/>
  <c r="AD67" i="1"/>
  <c r="O68" i="1"/>
  <c r="Q68" i="1"/>
  <c r="U68" i="1"/>
  <c r="AD68" i="1"/>
  <c r="O69" i="1"/>
  <c r="Q69" i="1"/>
  <c r="U69" i="1"/>
  <c r="AD69" i="1"/>
  <c r="O70" i="1"/>
  <c r="Q70" i="1"/>
  <c r="U70" i="1"/>
  <c r="AD70" i="1"/>
  <c r="O71" i="1"/>
  <c r="Q71" i="1"/>
  <c r="U71" i="1"/>
  <c r="AD71" i="1"/>
  <c r="O72" i="1"/>
  <c r="Q72" i="1"/>
  <c r="U72" i="1"/>
  <c r="AD72" i="1"/>
  <c r="O73" i="1"/>
  <c r="Q73" i="1"/>
  <c r="U73" i="1"/>
  <c r="AD73" i="1"/>
  <c r="O74" i="1"/>
  <c r="Q74" i="1"/>
  <c r="U74" i="1"/>
  <c r="AD74" i="1"/>
  <c r="O75" i="1"/>
  <c r="Q75" i="1"/>
  <c r="U75" i="1"/>
  <c r="AD75" i="1"/>
  <c r="O76" i="1"/>
  <c r="Q76" i="1"/>
  <c r="U76" i="1"/>
  <c r="AD76" i="1"/>
  <c r="O77" i="1"/>
  <c r="Q77" i="1"/>
  <c r="U77" i="1"/>
  <c r="AD77" i="1"/>
  <c r="O78" i="1"/>
  <c r="Q78" i="1"/>
  <c r="U78" i="1"/>
  <c r="AD78" i="1"/>
  <c r="O79" i="1"/>
  <c r="Q79" i="1"/>
  <c r="U79" i="1"/>
  <c r="AD79" i="1"/>
  <c r="O80" i="1"/>
  <c r="Q80" i="1"/>
  <c r="U80" i="1"/>
  <c r="AD80" i="1"/>
  <c r="O81" i="1"/>
  <c r="Q81" i="1"/>
  <c r="U81" i="1"/>
  <c r="AD81" i="1"/>
  <c r="O82" i="1"/>
  <c r="Q82" i="1"/>
  <c r="U82" i="1"/>
  <c r="AD82" i="1"/>
  <c r="O83" i="1"/>
  <c r="Q83" i="1"/>
  <c r="U83" i="1"/>
  <c r="AD83" i="1"/>
  <c r="O84" i="1"/>
  <c r="Q84" i="1"/>
  <c r="U84" i="1"/>
  <c r="AD84" i="1"/>
  <c r="O85" i="1"/>
  <c r="Q85" i="1"/>
  <c r="U85" i="1"/>
  <c r="AD85" i="1"/>
  <c r="O86" i="1"/>
  <c r="Q86" i="1"/>
  <c r="U86" i="1"/>
  <c r="AD86" i="1"/>
  <c r="O87" i="1"/>
  <c r="Q87" i="1"/>
  <c r="U87" i="1"/>
  <c r="AD87" i="1"/>
  <c r="O88" i="1"/>
  <c r="Q88" i="1"/>
  <c r="U88" i="1"/>
  <c r="AD88" i="1"/>
  <c r="O89" i="1"/>
  <c r="Q89" i="1"/>
  <c r="U89" i="1"/>
  <c r="AD89" i="1"/>
  <c r="O90" i="1"/>
  <c r="Q90" i="1"/>
  <c r="U90" i="1"/>
  <c r="AD90" i="1"/>
  <c r="O91" i="1"/>
  <c r="Q91" i="1"/>
  <c r="U91" i="1"/>
  <c r="AD91" i="1"/>
  <c r="O92" i="1"/>
  <c r="Q92" i="1"/>
  <c r="U92" i="1"/>
  <c r="AD92" i="1"/>
  <c r="O93" i="1"/>
  <c r="Q93" i="1"/>
  <c r="U93" i="1"/>
  <c r="AD93" i="1"/>
  <c r="O94" i="1"/>
  <c r="Q94" i="1"/>
  <c r="U94" i="1"/>
  <c r="AD94" i="1"/>
  <c r="O95" i="1"/>
  <c r="Q95" i="1"/>
  <c r="U95" i="1"/>
  <c r="AD95" i="1"/>
  <c r="O96" i="1"/>
  <c r="Q96" i="1"/>
  <c r="U96" i="1"/>
  <c r="AD96" i="1"/>
  <c r="O97" i="1"/>
  <c r="Q97" i="1"/>
  <c r="U97" i="1"/>
  <c r="AD97" i="1"/>
  <c r="V2" i="1"/>
  <c r="AC2" i="1"/>
  <c r="V3" i="1"/>
  <c r="AC3" i="1"/>
  <c r="V4" i="1"/>
  <c r="AC4" i="1"/>
  <c r="V5" i="1"/>
  <c r="AC5" i="1"/>
  <c r="V6" i="1"/>
  <c r="AC6" i="1"/>
  <c r="V7" i="1"/>
  <c r="AC7" i="1"/>
  <c r="V8" i="1"/>
  <c r="AC8" i="1"/>
  <c r="V9" i="1"/>
  <c r="AC9" i="1"/>
  <c r="V10" i="1"/>
  <c r="AC10" i="1"/>
  <c r="V11" i="1"/>
  <c r="AC11" i="1"/>
  <c r="V12" i="1"/>
  <c r="AC12" i="1"/>
  <c r="V13" i="1"/>
  <c r="AC13" i="1"/>
  <c r="V14" i="1"/>
  <c r="AC14" i="1"/>
  <c r="V15" i="1"/>
  <c r="AC15" i="1"/>
  <c r="V16" i="1"/>
  <c r="AC16" i="1"/>
  <c r="V17" i="1"/>
  <c r="AC17" i="1"/>
  <c r="V18" i="1"/>
  <c r="AC18" i="1"/>
  <c r="V19" i="1"/>
  <c r="AC19" i="1"/>
  <c r="V20" i="1"/>
  <c r="AC20" i="1"/>
  <c r="V21" i="1"/>
  <c r="AC21" i="1"/>
  <c r="V22" i="1"/>
  <c r="AC22" i="1"/>
  <c r="V23" i="1"/>
  <c r="AC23" i="1"/>
  <c r="V24" i="1"/>
  <c r="AC24" i="1"/>
  <c r="V25" i="1"/>
  <c r="AC25" i="1"/>
  <c r="V26" i="1"/>
  <c r="AC26" i="1"/>
  <c r="V27" i="1"/>
  <c r="AC27" i="1"/>
  <c r="V28" i="1"/>
  <c r="AC28" i="1"/>
  <c r="V29" i="1"/>
  <c r="AC29" i="1"/>
  <c r="V30" i="1"/>
  <c r="AC30" i="1"/>
  <c r="V31" i="1"/>
  <c r="AC31" i="1"/>
  <c r="V32" i="1"/>
  <c r="AC32" i="1"/>
  <c r="V33" i="1"/>
  <c r="AC33" i="1"/>
  <c r="V34" i="1"/>
  <c r="AC34" i="1"/>
  <c r="V35" i="1"/>
  <c r="AC35" i="1"/>
  <c r="V36" i="1"/>
  <c r="AC36" i="1"/>
  <c r="V37" i="1"/>
  <c r="AC37" i="1"/>
  <c r="V38" i="1"/>
  <c r="AC38" i="1"/>
  <c r="V39" i="1"/>
  <c r="AC39" i="1"/>
  <c r="V40" i="1"/>
  <c r="AC40" i="1"/>
  <c r="V41" i="1"/>
  <c r="AC41" i="1"/>
  <c r="V42" i="1"/>
  <c r="AC42" i="1"/>
  <c r="V43" i="1"/>
  <c r="AC43" i="1"/>
  <c r="V44" i="1"/>
  <c r="AC44" i="1"/>
  <c r="V45" i="1"/>
  <c r="AC45" i="1"/>
  <c r="V46" i="1"/>
  <c r="AC46" i="1"/>
  <c r="V47" i="1"/>
  <c r="AC47" i="1"/>
  <c r="V48" i="1"/>
  <c r="AC48" i="1"/>
  <c r="V49" i="1"/>
  <c r="AC49" i="1"/>
  <c r="V50" i="1"/>
  <c r="AC50" i="1"/>
  <c r="V51" i="1"/>
  <c r="AC51" i="1"/>
  <c r="V52" i="1"/>
  <c r="AC52" i="1"/>
  <c r="V53" i="1"/>
  <c r="AC53" i="1"/>
  <c r="V54" i="1"/>
  <c r="AC54" i="1"/>
  <c r="V55" i="1"/>
  <c r="AC55" i="1"/>
  <c r="V56" i="1"/>
  <c r="AC56" i="1"/>
  <c r="V57" i="1"/>
  <c r="AC57" i="1"/>
  <c r="V58" i="1"/>
  <c r="AC58" i="1"/>
  <c r="V59" i="1"/>
  <c r="AC59" i="1"/>
  <c r="V60" i="1"/>
  <c r="AC60" i="1"/>
  <c r="V61" i="1"/>
  <c r="AC61" i="1"/>
  <c r="V62" i="1"/>
  <c r="AC62" i="1"/>
  <c r="V63" i="1"/>
  <c r="AC63" i="1"/>
  <c r="V64" i="1"/>
  <c r="AC64" i="1"/>
  <c r="V65" i="1"/>
  <c r="AC65" i="1"/>
  <c r="V66" i="1"/>
  <c r="AC66" i="1"/>
  <c r="V67" i="1"/>
  <c r="AC67" i="1"/>
  <c r="V68" i="1"/>
  <c r="AC68" i="1"/>
  <c r="V69" i="1"/>
  <c r="AC69" i="1"/>
  <c r="V70" i="1"/>
  <c r="AC70" i="1"/>
  <c r="V71" i="1"/>
  <c r="AC71" i="1"/>
  <c r="V72" i="1"/>
  <c r="AC72" i="1"/>
  <c r="V73" i="1"/>
  <c r="AC73" i="1"/>
  <c r="V74" i="1"/>
  <c r="AC74" i="1"/>
  <c r="V75" i="1"/>
  <c r="AC75" i="1"/>
  <c r="V76" i="1"/>
  <c r="AC76" i="1"/>
  <c r="V77" i="1"/>
  <c r="AC77" i="1"/>
  <c r="V78" i="1"/>
  <c r="AC78" i="1"/>
  <c r="V79" i="1"/>
  <c r="AC79" i="1"/>
  <c r="V80" i="1"/>
  <c r="AC80" i="1"/>
  <c r="V81" i="1"/>
  <c r="AC81" i="1"/>
  <c r="V82" i="1"/>
  <c r="AC82" i="1"/>
  <c r="V83" i="1"/>
  <c r="AC83" i="1"/>
  <c r="V84" i="1"/>
  <c r="AC84" i="1"/>
  <c r="V85" i="1"/>
  <c r="AC85" i="1"/>
  <c r="V86" i="1"/>
  <c r="AC86" i="1"/>
  <c r="V87" i="1"/>
  <c r="AC87" i="1"/>
  <c r="V88" i="1"/>
  <c r="AC88" i="1"/>
  <c r="V89" i="1"/>
  <c r="AC89" i="1"/>
  <c r="V90" i="1"/>
  <c r="AC90" i="1"/>
  <c r="V91" i="1"/>
  <c r="AC91" i="1"/>
  <c r="V92" i="1"/>
  <c r="AC92" i="1"/>
  <c r="V93" i="1"/>
  <c r="AC93" i="1"/>
  <c r="V94" i="1"/>
  <c r="AC94" i="1"/>
  <c r="V95" i="1"/>
  <c r="AC95" i="1"/>
  <c r="V96" i="1"/>
  <c r="AC96" i="1"/>
  <c r="V97" i="1"/>
  <c r="AC97"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9"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9" i="1"/>
  <c r="U99" i="1"/>
  <c r="V99" i="1"/>
  <c r="P2" i="1"/>
  <c r="W2" i="1"/>
  <c r="P3" i="1"/>
  <c r="W3" i="1"/>
  <c r="P4" i="1"/>
  <c r="W4" i="1"/>
  <c r="P5" i="1"/>
  <c r="W5" i="1"/>
  <c r="P6" i="1"/>
  <c r="W6" i="1"/>
  <c r="P7" i="1"/>
  <c r="W7" i="1"/>
  <c r="P8" i="1"/>
  <c r="W8" i="1"/>
  <c r="P9" i="1"/>
  <c r="W9" i="1"/>
  <c r="P10" i="1"/>
  <c r="W10" i="1"/>
  <c r="P11" i="1"/>
  <c r="W11" i="1"/>
  <c r="P12" i="1"/>
  <c r="W12" i="1"/>
  <c r="P13" i="1"/>
  <c r="W13" i="1"/>
  <c r="P14" i="1"/>
  <c r="W14" i="1"/>
  <c r="P15" i="1"/>
  <c r="W15" i="1"/>
  <c r="P16" i="1"/>
  <c r="W16" i="1"/>
  <c r="P17" i="1"/>
  <c r="W17" i="1"/>
  <c r="P18" i="1"/>
  <c r="W18" i="1"/>
  <c r="P19" i="1"/>
  <c r="W19" i="1"/>
  <c r="P20" i="1"/>
  <c r="W20" i="1"/>
  <c r="P21" i="1"/>
  <c r="W21" i="1"/>
  <c r="P22" i="1"/>
  <c r="W22" i="1"/>
  <c r="P23" i="1"/>
  <c r="W23" i="1"/>
  <c r="P24" i="1"/>
  <c r="W24" i="1"/>
  <c r="P25" i="1"/>
  <c r="W25" i="1"/>
  <c r="P26" i="1"/>
  <c r="W26" i="1"/>
  <c r="P27" i="1"/>
  <c r="W27" i="1"/>
  <c r="P28" i="1"/>
  <c r="W28" i="1"/>
  <c r="P29" i="1"/>
  <c r="W29" i="1"/>
  <c r="P30" i="1"/>
  <c r="W30" i="1"/>
  <c r="P31" i="1"/>
  <c r="W31" i="1"/>
  <c r="P32" i="1"/>
  <c r="W32" i="1"/>
  <c r="P33" i="1"/>
  <c r="W33" i="1"/>
  <c r="P34" i="1"/>
  <c r="W34" i="1"/>
  <c r="P35" i="1"/>
  <c r="W35" i="1"/>
  <c r="P36" i="1"/>
  <c r="W36" i="1"/>
  <c r="P37" i="1"/>
  <c r="W37" i="1"/>
  <c r="P38" i="1"/>
  <c r="W38" i="1"/>
  <c r="P39" i="1"/>
  <c r="W39" i="1"/>
  <c r="P40" i="1"/>
  <c r="W40" i="1"/>
  <c r="P41" i="1"/>
  <c r="W41" i="1"/>
  <c r="P42" i="1"/>
  <c r="W42" i="1"/>
  <c r="P43" i="1"/>
  <c r="W43" i="1"/>
  <c r="P44" i="1"/>
  <c r="W44" i="1"/>
  <c r="P45" i="1"/>
  <c r="W45" i="1"/>
  <c r="P46" i="1"/>
  <c r="W46" i="1"/>
  <c r="P47" i="1"/>
  <c r="W47" i="1"/>
  <c r="P48" i="1"/>
  <c r="W48" i="1"/>
  <c r="P49" i="1"/>
  <c r="W49" i="1"/>
  <c r="P50" i="1"/>
  <c r="W50" i="1"/>
  <c r="P51" i="1"/>
  <c r="W51" i="1"/>
  <c r="P52" i="1"/>
  <c r="W52" i="1"/>
  <c r="P53" i="1"/>
  <c r="W53" i="1"/>
  <c r="P54" i="1"/>
  <c r="W54" i="1"/>
  <c r="P55" i="1"/>
  <c r="W55" i="1"/>
  <c r="P56" i="1"/>
  <c r="W56" i="1"/>
  <c r="P57" i="1"/>
  <c r="W57" i="1"/>
  <c r="P58" i="1"/>
  <c r="W58" i="1"/>
  <c r="P59" i="1"/>
  <c r="W59" i="1"/>
  <c r="P60" i="1"/>
  <c r="W60" i="1"/>
  <c r="P61" i="1"/>
  <c r="W61" i="1"/>
  <c r="P62" i="1"/>
  <c r="W62" i="1"/>
  <c r="P63" i="1"/>
  <c r="W63" i="1"/>
  <c r="P64" i="1"/>
  <c r="W64" i="1"/>
  <c r="P65" i="1"/>
  <c r="W65" i="1"/>
  <c r="P66" i="1"/>
  <c r="W66" i="1"/>
  <c r="P67" i="1"/>
  <c r="W67" i="1"/>
  <c r="P68" i="1"/>
  <c r="W68" i="1"/>
  <c r="P69" i="1"/>
  <c r="W69" i="1"/>
  <c r="P70" i="1"/>
  <c r="W70" i="1"/>
  <c r="P71" i="1"/>
  <c r="W71" i="1"/>
  <c r="P72" i="1"/>
  <c r="W72" i="1"/>
  <c r="P73" i="1"/>
  <c r="W73" i="1"/>
  <c r="P74" i="1"/>
  <c r="W74" i="1"/>
  <c r="P75" i="1"/>
  <c r="W75" i="1"/>
  <c r="P76" i="1"/>
  <c r="W76" i="1"/>
  <c r="P77" i="1"/>
  <c r="W77" i="1"/>
  <c r="P78" i="1"/>
  <c r="W78" i="1"/>
  <c r="P79" i="1"/>
  <c r="W79" i="1"/>
  <c r="P80" i="1"/>
  <c r="W80" i="1"/>
  <c r="P81" i="1"/>
  <c r="W81" i="1"/>
  <c r="P82" i="1"/>
  <c r="W82" i="1"/>
  <c r="P83" i="1"/>
  <c r="W83" i="1"/>
  <c r="P84" i="1"/>
  <c r="W84" i="1"/>
  <c r="P85" i="1"/>
  <c r="W85" i="1"/>
  <c r="P86" i="1"/>
  <c r="W86" i="1"/>
  <c r="P87" i="1"/>
  <c r="W87" i="1"/>
  <c r="P88" i="1"/>
  <c r="W88" i="1"/>
  <c r="P89" i="1"/>
  <c r="W89" i="1"/>
  <c r="P90" i="1"/>
  <c r="W90" i="1"/>
  <c r="P91" i="1"/>
  <c r="W91" i="1"/>
  <c r="P92" i="1"/>
  <c r="W92" i="1"/>
  <c r="P93" i="1"/>
  <c r="W93" i="1"/>
  <c r="P94" i="1"/>
  <c r="W94" i="1"/>
  <c r="P95" i="1"/>
  <c r="W95" i="1"/>
  <c r="P96" i="1"/>
  <c r="W96" i="1"/>
  <c r="P97" i="1"/>
  <c r="W97" i="1"/>
  <c r="W99"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2" i="1"/>
  <c r="X99" i="1"/>
  <c r="Z99" i="1"/>
  <c r="AA99" i="1"/>
  <c r="Y99" i="1"/>
  <c r="AB97" i="1"/>
  <c r="R97" i="1"/>
  <c r="K97" i="1"/>
  <c r="AB96" i="1"/>
  <c r="R96" i="1"/>
  <c r="K96" i="1"/>
  <c r="AB95" i="1"/>
  <c r="R95" i="1"/>
  <c r="K95" i="1"/>
  <c r="AB94" i="1"/>
  <c r="R94" i="1"/>
  <c r="K94" i="1"/>
  <c r="AB93" i="1"/>
  <c r="R93" i="1"/>
  <c r="K93" i="1"/>
  <c r="AB92" i="1"/>
  <c r="R92" i="1"/>
  <c r="K92" i="1"/>
  <c r="AB91" i="1"/>
  <c r="R91" i="1"/>
  <c r="K91" i="1"/>
  <c r="AB90" i="1"/>
  <c r="R90" i="1"/>
  <c r="K90" i="1"/>
  <c r="AB89" i="1"/>
  <c r="R89" i="1"/>
  <c r="K89" i="1"/>
  <c r="AB88" i="1"/>
  <c r="R88" i="1"/>
  <c r="K88" i="1"/>
  <c r="AB87" i="1"/>
  <c r="R87" i="1"/>
  <c r="K87" i="1"/>
  <c r="AB86" i="1"/>
  <c r="R86" i="1"/>
  <c r="K86" i="1"/>
  <c r="AB85" i="1"/>
  <c r="R85" i="1"/>
  <c r="K85" i="1"/>
  <c r="AB84" i="1"/>
  <c r="R84" i="1"/>
  <c r="K84" i="1"/>
  <c r="AB83" i="1"/>
  <c r="R83" i="1"/>
  <c r="K83" i="1"/>
  <c r="AB82" i="1"/>
  <c r="R82" i="1"/>
  <c r="K82" i="1"/>
  <c r="AB81" i="1"/>
  <c r="R81" i="1"/>
  <c r="K81" i="1"/>
  <c r="AB80" i="1"/>
  <c r="R80" i="1"/>
  <c r="K80" i="1"/>
  <c r="AB79" i="1"/>
  <c r="R79" i="1"/>
  <c r="K79" i="1"/>
  <c r="AB78" i="1"/>
  <c r="R78" i="1"/>
  <c r="K78" i="1"/>
  <c r="AB77" i="1"/>
  <c r="R77" i="1"/>
  <c r="K77" i="1"/>
  <c r="AB76" i="1"/>
  <c r="R76" i="1"/>
  <c r="K76" i="1"/>
  <c r="AB75" i="1"/>
  <c r="R75" i="1"/>
  <c r="K75" i="1"/>
  <c r="AB74" i="1"/>
  <c r="R74" i="1"/>
  <c r="K74" i="1"/>
  <c r="AB73" i="1"/>
  <c r="R73" i="1"/>
  <c r="K73" i="1"/>
  <c r="AB72" i="1"/>
  <c r="R72" i="1"/>
  <c r="K72" i="1"/>
  <c r="AB71" i="1"/>
  <c r="R71" i="1"/>
  <c r="K71" i="1"/>
  <c r="AB70" i="1"/>
  <c r="R70" i="1"/>
  <c r="K70" i="1"/>
  <c r="AB69" i="1"/>
  <c r="R69" i="1"/>
  <c r="K69" i="1"/>
  <c r="AB68" i="1"/>
  <c r="R68" i="1"/>
  <c r="K68" i="1"/>
  <c r="AB67" i="1"/>
  <c r="R67" i="1"/>
  <c r="K67" i="1"/>
  <c r="AB66" i="1"/>
  <c r="R66" i="1"/>
  <c r="K66" i="1"/>
  <c r="AB65" i="1"/>
  <c r="R65" i="1"/>
  <c r="K65" i="1"/>
  <c r="AB64" i="1"/>
  <c r="R64" i="1"/>
  <c r="K64" i="1"/>
  <c r="AB63" i="1"/>
  <c r="R63" i="1"/>
  <c r="K63" i="1"/>
  <c r="AB62" i="1"/>
  <c r="R62" i="1"/>
  <c r="K62" i="1"/>
  <c r="AB61" i="1"/>
  <c r="R61" i="1"/>
  <c r="K61" i="1"/>
  <c r="AB60" i="1"/>
  <c r="R60" i="1"/>
  <c r="K60" i="1"/>
  <c r="AB59" i="1"/>
  <c r="R59" i="1"/>
  <c r="K59" i="1"/>
  <c r="AB58" i="1"/>
  <c r="R58" i="1"/>
  <c r="K58" i="1"/>
  <c r="AB57" i="1"/>
  <c r="R57" i="1"/>
  <c r="K57" i="1"/>
  <c r="AB56" i="1"/>
  <c r="R56" i="1"/>
  <c r="K56" i="1"/>
  <c r="AB55" i="1"/>
  <c r="R55" i="1"/>
  <c r="K55" i="1"/>
  <c r="AB54" i="1"/>
  <c r="R54" i="1"/>
  <c r="K54" i="1"/>
  <c r="AB53" i="1"/>
  <c r="R53" i="1"/>
  <c r="K53" i="1"/>
  <c r="AB52" i="1"/>
  <c r="R52" i="1"/>
  <c r="K52" i="1"/>
  <c r="AB51" i="1"/>
  <c r="R51" i="1"/>
  <c r="K51" i="1"/>
  <c r="AB50" i="1"/>
  <c r="R50" i="1"/>
  <c r="K50" i="1"/>
  <c r="AB49" i="1"/>
  <c r="R49" i="1"/>
  <c r="K49" i="1"/>
  <c r="AB48" i="1"/>
  <c r="R48" i="1"/>
  <c r="K48" i="1"/>
  <c r="AB47" i="1"/>
  <c r="R47" i="1"/>
  <c r="K47" i="1"/>
  <c r="AB46" i="1"/>
  <c r="R46" i="1"/>
  <c r="K46" i="1"/>
  <c r="AB45" i="1"/>
  <c r="R45" i="1"/>
  <c r="K45" i="1"/>
  <c r="AB44" i="1"/>
  <c r="R44" i="1"/>
  <c r="K44" i="1"/>
  <c r="AB43" i="1"/>
  <c r="R43" i="1"/>
  <c r="K43" i="1"/>
  <c r="AB42" i="1"/>
  <c r="R42" i="1"/>
  <c r="K42" i="1"/>
  <c r="AB41" i="1"/>
  <c r="R41" i="1"/>
  <c r="K41" i="1"/>
  <c r="AB40" i="1"/>
  <c r="R40" i="1"/>
  <c r="K40" i="1"/>
  <c r="AB39" i="1"/>
  <c r="R39" i="1"/>
  <c r="K39" i="1"/>
  <c r="AB38" i="1"/>
  <c r="R38" i="1"/>
  <c r="K38" i="1"/>
  <c r="AB37" i="1"/>
  <c r="R37" i="1"/>
  <c r="K37" i="1"/>
  <c r="AB36" i="1"/>
  <c r="R36" i="1"/>
  <c r="K36" i="1"/>
  <c r="AB35" i="1"/>
  <c r="R35" i="1"/>
  <c r="K35" i="1"/>
  <c r="AB34" i="1"/>
  <c r="R34" i="1"/>
  <c r="K34" i="1"/>
  <c r="AB33" i="1"/>
  <c r="R33" i="1"/>
  <c r="K33" i="1"/>
  <c r="AB32" i="1"/>
  <c r="R32" i="1"/>
  <c r="K32" i="1"/>
  <c r="AB31" i="1"/>
  <c r="R31" i="1"/>
  <c r="K31" i="1"/>
  <c r="AB30" i="1"/>
  <c r="R30" i="1"/>
  <c r="K30" i="1"/>
  <c r="AB29" i="1"/>
  <c r="R29" i="1"/>
  <c r="K29" i="1"/>
  <c r="AB28" i="1"/>
  <c r="R28" i="1"/>
  <c r="K28" i="1"/>
  <c r="AB27" i="1"/>
  <c r="R27" i="1"/>
  <c r="K27" i="1"/>
  <c r="AB26" i="1"/>
  <c r="R26" i="1"/>
  <c r="K26" i="1"/>
  <c r="AB25" i="1"/>
  <c r="R25" i="1"/>
  <c r="K25" i="1"/>
  <c r="AB24" i="1"/>
  <c r="R24" i="1"/>
  <c r="K24" i="1"/>
  <c r="AB23" i="1"/>
  <c r="R23" i="1"/>
  <c r="K23" i="1"/>
  <c r="AB22" i="1"/>
  <c r="R22" i="1"/>
  <c r="K22" i="1"/>
  <c r="AB21" i="1"/>
  <c r="R21" i="1"/>
  <c r="K21" i="1"/>
  <c r="AB20" i="1"/>
  <c r="R20" i="1"/>
  <c r="K20" i="1"/>
  <c r="AB19" i="1"/>
  <c r="R19" i="1"/>
  <c r="K19" i="1"/>
  <c r="AB18" i="1"/>
  <c r="R18" i="1"/>
  <c r="K18" i="1"/>
  <c r="AB17" i="1"/>
  <c r="R17" i="1"/>
  <c r="K17" i="1"/>
  <c r="AB16" i="1"/>
  <c r="R16" i="1"/>
  <c r="K16" i="1"/>
  <c r="AB15" i="1"/>
  <c r="R15" i="1"/>
  <c r="K15" i="1"/>
  <c r="AB14" i="1"/>
  <c r="R14" i="1"/>
  <c r="K14" i="1"/>
  <c r="AB13" i="1"/>
  <c r="R13" i="1"/>
  <c r="K13" i="1"/>
  <c r="AB12" i="1"/>
  <c r="R12" i="1"/>
  <c r="K12" i="1"/>
  <c r="AB11" i="1"/>
  <c r="R11" i="1"/>
  <c r="K11" i="1"/>
  <c r="AB10" i="1"/>
  <c r="R10" i="1"/>
  <c r="K10" i="1"/>
  <c r="AB9" i="1"/>
  <c r="R9" i="1"/>
  <c r="K9" i="1"/>
  <c r="AB8" i="1"/>
  <c r="R8" i="1"/>
  <c r="K8" i="1"/>
  <c r="AB7" i="1"/>
  <c r="R7" i="1"/>
  <c r="K7" i="1"/>
  <c r="AB6" i="1"/>
  <c r="R6" i="1"/>
  <c r="K6" i="1"/>
  <c r="AB5" i="1"/>
  <c r="R5" i="1"/>
  <c r="K5" i="1"/>
  <c r="AB4" i="1"/>
  <c r="R4" i="1"/>
  <c r="K4" i="1"/>
  <c r="AB3" i="1"/>
  <c r="R3" i="1"/>
  <c r="K3" i="1"/>
  <c r="AB2" i="1"/>
  <c r="R2" i="1"/>
  <c r="K2" i="1"/>
</calcChain>
</file>

<file path=xl/sharedStrings.xml><?xml version="1.0" encoding="utf-8"?>
<sst xmlns="http://schemas.openxmlformats.org/spreadsheetml/2006/main" count="785" uniqueCount="238">
  <si>
    <t>SentenceID</t>
  </si>
  <si>
    <t>Sentence</t>
  </si>
  <si>
    <t>Hedge</t>
  </si>
  <si>
    <t>NotHedge</t>
  </si>
  <si>
    <t>Final</t>
  </si>
  <si>
    <t>Final_Ex</t>
  </si>
  <si>
    <t>Final_Both</t>
  </si>
  <si>
    <t>Polarity Disparity</t>
  </si>
  <si>
    <t>Final1</t>
  </si>
  <si>
    <t>Final2</t>
  </si>
  <si>
    <t>Final3</t>
  </si>
  <si>
    <t>Reversal</t>
  </si>
  <si>
    <t>Agreement</t>
  </si>
  <si>
    <t>Agreement_Ex</t>
  </si>
  <si>
    <t>Agreement_Both</t>
  </si>
  <si>
    <t>Agreement Range</t>
  </si>
  <si>
    <t>I listen to what they say on camera</t>
  </si>
  <si>
    <t>they say</t>
  </si>
  <si>
    <t>I've read so many 9/11 conspiracy theorist threads I'm practically an expert.</t>
  </si>
  <si>
    <t>practically</t>
  </si>
  <si>
    <t>Would't be shocked if they used nukes either tbhGiven the Israeli mentality I would say we will see them strike Iran.</t>
  </si>
  <si>
    <t>I would say</t>
  </si>
  <si>
    <t>I happened to watch a news review on Sky News this morning in which a bunch of journo's were bleating on that we shouldn't condemn all the 'innocent' and hard working journalists at News International just because a whole bunch of hacks at the Sun were arrested... because that would cause untold damage to the whole media industry.</t>
  </si>
  <si>
    <t>a whole bunch</t>
  </si>
  <si>
    <t>This is totally Unacceptable!</t>
  </si>
  <si>
    <t>totally</t>
  </si>
  <si>
    <t>Most of those truthers are likely to just move on after the election and look for other things to be pissed off about.</t>
  </si>
  <si>
    <t>likely</t>
  </si>
  <si>
    <t>It might ramble at times.</t>
  </si>
  <si>
    <t>might</t>
  </si>
  <si>
    <t>I look at the results- Balanced budgets (kind of)</t>
  </si>
  <si>
    <t>kind of</t>
  </si>
  <si>
    <t>Even though I would have supported the Russians against the Germans in general and especially with the German attack on Stalingrad; if I were to have crossed into Finland I probably would have ended up supporting some of the German regiments which were fighting alongside Finish units against Soviet aggression toward Finland.</t>
  </si>
  <si>
    <t>general</t>
  </si>
  <si>
    <t>All you've done is copied what I've said because my thinking was sharper</t>
  </si>
  <si>
    <t>my thinking</t>
  </si>
  <si>
    <t>As Unions usually do</t>
  </si>
  <si>
    <t>usually</t>
  </si>
  <si>
    <t>I think the Zeitgeist films started out very controversial</t>
  </si>
  <si>
    <t>think</t>
  </si>
  <si>
    <t>If you really want to dive into these ideas</t>
  </si>
  <si>
    <t>really</t>
  </si>
  <si>
    <t>Its not controversial in the least like the first Zeitgeist film was.</t>
  </si>
  <si>
    <t>like</t>
  </si>
  <si>
    <t>One of my favorite books is a book of poetry from Chinese women ('The Orchid boat')- who were mostly concubines or otherwise matriarchal society.</t>
  </si>
  <si>
    <t>mostly</t>
  </si>
  <si>
    <t>The protest may pressure Prime Minister Abhisit Vejjajiva to hasten plans to amend the constitution as a reconciliation panel gets ready to propose changes next month.</t>
  </si>
  <si>
    <t>propose</t>
  </si>
  <si>
    <t>Perhaps you should realize that the main problem is it sounds like you are attacking Americans and blaming the entire problem of global warming on us and that we are the ones responsible for fixing it.</t>
  </si>
  <si>
    <t>sounds like</t>
  </si>
  <si>
    <t>A house divided will surely fall.</t>
  </si>
  <si>
    <t>surely</t>
  </si>
  <si>
    <t>A few thoughts in perusing the fallout here:1) Fox-- I feel sort of responsible for you feeling as though you had to defend my statements-- of course</t>
  </si>
  <si>
    <t>sort of</t>
  </si>
  <si>
    <t>I guess this is what you wanted me to respond to.</t>
  </si>
  <si>
    <t>guess</t>
  </si>
  <si>
    <t>I don't expect that movement to end any time soon.</t>
  </si>
  <si>
    <t>expect</t>
  </si>
  <si>
    <t>I imagine people will do whatever they want</t>
  </si>
  <si>
    <t>imagine</t>
  </si>
  <si>
    <t>'Smart' anything is a bit of a reach for him.</t>
  </si>
  <si>
    <t>a bit</t>
  </si>
  <si>
    <t>There is so much wrong and you don't seem to understand what's wrong.</t>
  </si>
  <si>
    <t>understand</t>
  </si>
  <si>
    <t>You seem to feel that for these people and I wish you luck.</t>
  </si>
  <si>
    <t>feel</t>
  </si>
  <si>
    <t>I'm fairly conservative (fiscally anyway) but I can have a rational conversation with someone who has polar opposite views.</t>
  </si>
  <si>
    <t>fairly</t>
  </si>
  <si>
    <t>If I" bang it up and make it look like trash then that's on me."</t>
  </si>
  <si>
    <t>look like</t>
  </si>
  <si>
    <t>So it is indeed possible the air has warmed but the ocean has not.</t>
  </si>
  <si>
    <t>possible</t>
  </si>
  <si>
    <t>It now seems certain to me that within the next decade the U.K and U.S.A among others will be involved in a fully fledged war against Iran.</t>
  </si>
  <si>
    <t>among others</t>
  </si>
  <si>
    <t>You know what - we were possibly over there at the same time</t>
  </si>
  <si>
    <t>possibly</t>
  </si>
  <si>
    <t>In the future farming will become an endeavor of the highly educated (not necessarily degrees</t>
  </si>
  <si>
    <t>necessarily</t>
  </si>
  <si>
    <t>I would be more concerned with his short term intentions to be honest</t>
  </si>
  <si>
    <t>to be honest</t>
  </si>
  <si>
    <t>The best estimate of the annual death toll among Americans of working age due to lack of insurance or under-insurance is at least 20</t>
  </si>
  <si>
    <t>estimate</t>
  </si>
  <si>
    <t>Willis says some of this water is apparently coming from a recent increase in the melting rate of glaciers in Greenland and Antarctica.</t>
  </si>
  <si>
    <t>apparently</t>
  </si>
  <si>
    <t>Only six percent of posters will read that entire article.</t>
  </si>
  <si>
    <t>read</t>
  </si>
  <si>
    <t>That becomes clear when you consider what's happening to global sea level.</t>
  </si>
  <si>
    <t>consider</t>
  </si>
  <si>
    <t>The current round of talks were significant for several reasons</t>
  </si>
  <si>
    <t>several</t>
  </si>
  <si>
    <t>Houses could constructed using autmation as well</t>
  </si>
  <si>
    <t>could</t>
  </si>
  <si>
    <t>They may even innovate and make better products for our society</t>
  </si>
  <si>
    <t>may</t>
  </si>
  <si>
    <t>You should look into Jacque Fresco.</t>
  </si>
  <si>
    <t>should</t>
  </si>
  <si>
    <t>No amount of justification that there was good reasons to believe can only be summed up with the Rubbaiyya of Omar Khayyam</t>
  </si>
  <si>
    <t>believe</t>
  </si>
  <si>
    <t>He seeks pledges from approximately 40</t>
  </si>
  <si>
    <t>approximately</t>
  </si>
  <si>
    <t>i'm somewhat more interested in boycotting bp and forcing fund managers to divest all bp stock than i am in prosecuting the bp ceo</t>
  </si>
  <si>
    <t>somewhat</t>
  </si>
  <si>
    <t>The most unfortunate part is that there is low credibility ever since no WMD could be found inspite of all the search!</t>
  </si>
  <si>
    <t>most</t>
  </si>
  <si>
    <t>I mean 40% of the world is living under $2 a day.</t>
  </si>
  <si>
    <t>I mean</t>
  </si>
  <si>
    <t>There is no reason to assume Syria might not become the next flash-point in the Middle East</t>
  </si>
  <si>
    <t>assume</t>
  </si>
  <si>
    <t>I guess that's the most probable future.</t>
  </si>
  <si>
    <t>probable</t>
  </si>
  <si>
    <t>(I do not recall this and deny it!)</t>
  </si>
  <si>
    <t>recall</t>
  </si>
  <si>
    <t>Now the Space-shuttle program is going tits up thanks to him so we're pretty much out of the space business.</t>
  </si>
  <si>
    <t>pretty much</t>
  </si>
  <si>
    <t>I currently have maybe $18K US.</t>
  </si>
  <si>
    <t>maybe</t>
  </si>
  <si>
    <t>But I'm not sure the professor knew what 'intellectual' means.</t>
  </si>
  <si>
    <t>sure</t>
  </si>
  <si>
    <t>Moving on...'What is Limbaugh's or Beck's 'intent' when they take some innocuous comment uttered by someone in the Obama administration</t>
  </si>
  <si>
    <t>someone</t>
  </si>
  <si>
    <t>I could feel them work my legs but they said this happens.</t>
  </si>
  <si>
    <t>they said</t>
  </si>
  <si>
    <t>I think it was partially anxiety and partially because she was still in potty-training...her breed is known to be difficult and she's extremely attached to me.</t>
  </si>
  <si>
    <t>partially</t>
  </si>
  <si>
    <t>That's about the limit of my understanding of this crazy</t>
  </si>
  <si>
    <t>my understanding</t>
  </si>
  <si>
    <t>I think it is fair to say that the closer a culture is to the 'one time only</t>
  </si>
  <si>
    <t>fair</t>
  </si>
  <si>
    <t>Salomon Klass is perhaps the most notable</t>
  </si>
  <si>
    <t>perhaps</t>
  </si>
  <si>
    <t>(Yes heteros sometimes abuse their children) After a while he finds out that his new wife is a lesbian and does not love him.</t>
  </si>
  <si>
    <t>sometimes</t>
  </si>
  <si>
    <t>I can't believe I was stupid enough to buy all the tripe about what Iraq could become if we just remove the dictator.</t>
  </si>
  <si>
    <t>about</t>
  </si>
  <si>
    <t>'But in fact there's a little bit of a mystery.</t>
  </si>
  <si>
    <t>a little</t>
  </si>
  <si>
    <t>If you read the whole article he doesn't sound like he knows if he is coming or going but that sounds about right.</t>
  </si>
  <si>
    <t>knows</t>
  </si>
  <si>
    <t>There's something about it - New Hampshire seems to vote for somebody other than who won in Iowa.</t>
  </si>
  <si>
    <t>somebody</t>
  </si>
  <si>
    <t>I will email a couple of people and get back to you ASAP.</t>
  </si>
  <si>
    <t>a couple</t>
  </si>
  <si>
    <t>ie there are some that have less than average.</t>
  </si>
  <si>
    <t>some</t>
  </si>
  <si>
    <t>To suggest that blacks are not poor due to external factors leaves black disproportionate poverty to be the result of internal factors</t>
  </si>
  <si>
    <t>suggest</t>
  </si>
  <si>
    <t>Debt SlaveryHere's what class warfare looks like!</t>
  </si>
  <si>
    <t>looks like</t>
  </si>
  <si>
    <t>he's even gone so far as to kiss the scars from my gall bladder removal operation.</t>
  </si>
  <si>
    <t>so far</t>
  </si>
  <si>
    <t>The visit was so rough that after she left I called home to let my dad know to never send her to me for that long again without my permission</t>
  </si>
  <si>
    <t>rough</t>
  </si>
  <si>
    <t>So the other armed forces than USA occasionally commit human rights abuses of various degrees</t>
  </si>
  <si>
    <t>occasionally</t>
  </si>
  <si>
    <t>The right-wing neocon whackjobs on this board only care about the small percentage that seemingly cause trouble.</t>
  </si>
  <si>
    <t>seemingly</t>
  </si>
  <si>
    <t>I will remember the phrase</t>
  </si>
  <si>
    <t>remember</t>
  </si>
  <si>
    <t>There are a great many very fertile grounds for speculative research on why the Europeans started largely in last place 1500 years ago</t>
  </si>
  <si>
    <t>largely</t>
  </si>
  <si>
    <t>Africans and the like would be better served with sterilization/food clinics rather than these religious recruitment/anti birth control/food for Christ propaganda missions that they've been fed the past 40 years.</t>
  </si>
  <si>
    <t>the like</t>
  </si>
  <si>
    <t>No-one is disputing that foreigners work very hard; indeed they often show that they are hard workers.</t>
  </si>
  <si>
    <t>often</t>
  </si>
  <si>
    <t>Do that a few times and these 'people' might start to behave better.</t>
  </si>
  <si>
    <t>a few</t>
  </si>
  <si>
    <t>This was designed by Axelrod and the rest runningthe President's campaign.</t>
  </si>
  <si>
    <t>and the rest</t>
  </si>
  <si>
    <t>The current round of talks was also important because this will probably be the last meeting in which Dai will participate as special envoy on the border talks ahead of the Chinese leadership change</t>
  </si>
  <si>
    <t>probably</t>
  </si>
  <si>
    <t>I don't spend my days surfing for news bytes to find something to bitch about.</t>
  </si>
  <si>
    <t>find</t>
  </si>
  <si>
    <t>A bad economy and fewer jobs WILL almost certainly cause more crime and strife.</t>
  </si>
  <si>
    <t>almost</t>
  </si>
  <si>
    <t>I am 25 and I am worried then if I ever move out they will be completely lost!</t>
  </si>
  <si>
    <t>completely</t>
  </si>
  <si>
    <t>Those people are a bunch of crackpots.</t>
  </si>
  <si>
    <t>a bunch</t>
  </si>
  <si>
    <t>I suggested the basic economics in it seemed some people didn't understand the basic cost/supply relationship - and many people in their thoughtful wish to help others less fortunate only correlate higher salary = more spending power without looking at the downstream impacts (or lack thereof).</t>
  </si>
  <si>
    <t>basic</t>
  </si>
  <si>
    <t>We fight all the time - but seldom really fuss.</t>
  </si>
  <si>
    <t>seldom</t>
  </si>
  <si>
    <t>It's good reading the same events in all their books...you hear a different perspective each time.</t>
  </si>
  <si>
    <t>hear</t>
  </si>
  <si>
    <t>I agree that people in Aboriginal communities need to help themselves if they are going to have a decent standard of living and helping themselves usually involves leaving the dust bowls where they live for somewhere where there is economic opportunity.</t>
  </si>
  <si>
    <t>somewhere</t>
  </si>
  <si>
    <t>So then there's the discussion of vouchers (putting aside that my peer group of affluent professionals is unlikely to qualify for need-based vouchers and will likely be deciding between suburban public schools or paying for private school).</t>
  </si>
  <si>
    <t>unlikely</t>
  </si>
  <si>
    <t>Then he turned around and signed a nearly $1 trillion un-stimulating succubus package and an omnibus bill with 1</t>
  </si>
  <si>
    <t>nearly</t>
  </si>
  <si>
    <t>But there's a significant segment of the most recent wave of Internet truther trolls that appears to be more motivated by direct sympathy for the same Islamic fundamentalist Jihadist ideals (which after cutting through the centuries-old political and religious smokescreens basically come down to 'stop giving human rights to women or we lose all hope of getting laid') that motivated the 9/11 attacks in the first place.</t>
  </si>
  <si>
    <t>basically</t>
  </si>
  <si>
    <t>This study from the Economic Policy Institute found that public schools in Milwaukee generally saw no improvement from the competition introduced by vouchers.</t>
  </si>
  <si>
    <t>generally</t>
  </si>
  <si>
    <t>Correct Answer</t>
  </si>
  <si>
    <t>n</t>
  </si>
  <si>
    <t>y</t>
  </si>
  <si>
    <t>Correct1</t>
  </si>
  <si>
    <t>Correct2</t>
  </si>
  <si>
    <t>Correct3</t>
  </si>
  <si>
    <t>if 0.5 = n</t>
  </si>
  <si>
    <t>if 0.5 = y</t>
  </si>
  <si>
    <t>Correct</t>
  </si>
  <si>
    <t>Incorrect</t>
  </si>
  <si>
    <t>Correct_Defs</t>
  </si>
  <si>
    <t>Correct_Ex</t>
  </si>
  <si>
    <t>Correct_Both</t>
  </si>
  <si>
    <t>Incorrect_Defs</t>
  </si>
  <si>
    <t>Incorrect_Ex</t>
  </si>
  <si>
    <t>Incorrect_Both</t>
  </si>
  <si>
    <t>Where is Ex better?</t>
  </si>
  <si>
    <t>Where does adding EX help?</t>
  </si>
  <si>
    <t>Where is Ex worse?</t>
  </si>
  <si>
    <t>Where does adding Ex make it worse?</t>
  </si>
  <si>
    <t>Adding Ex -worse correctness</t>
  </si>
  <si>
    <t>problematic words:</t>
  </si>
  <si>
    <t>somewhere, and the rest, looks like, they said, could, propose</t>
  </si>
  <si>
    <t>Adding Ex -BETTERcorrectness</t>
  </si>
  <si>
    <t>Adding Ex - agreement change</t>
  </si>
  <si>
    <t>Adding Ex - worse agreement change</t>
  </si>
  <si>
    <t>Defs</t>
  </si>
  <si>
    <t>Examples</t>
  </si>
  <si>
    <t>Both</t>
  </si>
  <si>
    <t>Average Agreement</t>
  </si>
  <si>
    <t>a bunch, knows, sometimes, somewhat, believe, likely, they say</t>
  </si>
  <si>
    <t>p</t>
  </si>
  <si>
    <t>r</t>
  </si>
  <si>
    <t>hprop/hrel</t>
  </si>
  <si>
    <t>agreement</t>
  </si>
  <si>
    <t>correctness</t>
  </si>
  <si>
    <t>Propositional</t>
  </si>
  <si>
    <t>Relational</t>
  </si>
  <si>
    <t>single/multi</t>
  </si>
  <si>
    <t>m</t>
  </si>
  <si>
    <t>s</t>
  </si>
  <si>
    <t>Multi Word</t>
  </si>
  <si>
    <t>Single Word</t>
  </si>
  <si>
    <t>Average Correctness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</si>
</sst>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sz val="12"/>
      <color rgb="FF000000"/>
      <name val="Calibri"/>
      <family val="2"/>
      <scheme val="minor"/>
    </font>
  </fonts>
  <fills count="8">
    <fill>
      <patternFill patternType="none"/>
    </fill>
    <fill>
      <patternFill patternType="gray125"/>
    </fill>
    <fill>
      <patternFill patternType="solid">
        <fgColor theme="9"/>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39997558519241921"/>
        <bgColor indexed="64"/>
      </patternFill>
    </fill>
  </fills>
  <borders count="1">
    <border>
      <left/>
      <right/>
      <top/>
      <bottom/>
      <diagonal/>
    </border>
  </borders>
  <cellStyleXfs count="9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0" fillId="5" borderId="0" xfId="0" applyFill="1"/>
    <xf numFmtId="0" fontId="3" fillId="6" borderId="0" xfId="0" applyFont="1" applyFill="1"/>
    <xf numFmtId="0" fontId="0" fillId="6" borderId="0" xfId="0" applyFill="1"/>
    <xf numFmtId="0" fontId="4" fillId="0" borderId="0" xfId="0" applyFont="1"/>
    <xf numFmtId="0" fontId="0" fillId="7" borderId="0" xfId="0" applyFill="1"/>
    <xf numFmtId="17" fontId="0" fillId="0" borderId="0" xfId="0" applyNumberFormat="1" applyFill="1"/>
  </cellXfs>
  <cellStyles count="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manualLayout>
          <c:layoutTarget val="inner"/>
          <c:xMode val="edge"/>
          <c:yMode val="edge"/>
          <c:x val="0.0952106299212598"/>
          <c:y val="0.211111111111111"/>
          <c:w val="0.713165791776028"/>
          <c:h val="0.67154345290172"/>
        </c:manualLayout>
      </c:layout>
      <c:barChart>
        <c:barDir val="col"/>
        <c:grouping val="clustered"/>
        <c:varyColors val="0"/>
        <c:ser>
          <c:idx val="0"/>
          <c:order val="0"/>
          <c:tx>
            <c:strRef>
              <c:f>Sheet1!$X$115</c:f>
              <c:strCache>
                <c:ptCount val="1"/>
                <c:pt idx="0">
                  <c:v>Average Agreement</c:v>
                </c:pt>
              </c:strCache>
            </c:strRef>
          </c:tx>
          <c:invertIfNegative val="0"/>
          <c:cat>
            <c:strRef>
              <c:f>Sheet1!$Y$114:$AA$114</c:f>
              <c:strCache>
                <c:ptCount val="3"/>
                <c:pt idx="0">
                  <c:v>Defs</c:v>
                </c:pt>
                <c:pt idx="1">
                  <c:v>Examples</c:v>
                </c:pt>
                <c:pt idx="2">
                  <c:v>Both</c:v>
                </c:pt>
              </c:strCache>
            </c:strRef>
          </c:cat>
          <c:val>
            <c:numRef>
              <c:f>Sheet1!$Y$115:$AA$115</c:f>
              <c:numCache>
                <c:formatCode>General</c:formatCode>
                <c:ptCount val="3"/>
                <c:pt idx="0">
                  <c:v>0.855911044973552</c:v>
                </c:pt>
                <c:pt idx="1">
                  <c:v>0.8025049603175</c:v>
                </c:pt>
                <c:pt idx="2">
                  <c:v>0.859734623015906</c:v>
                </c:pt>
              </c:numCache>
            </c:numRef>
          </c:val>
        </c:ser>
        <c:dLbls>
          <c:showLegendKey val="0"/>
          <c:showVal val="0"/>
          <c:showCatName val="0"/>
          <c:showSerName val="0"/>
          <c:showPercent val="0"/>
          <c:showBubbleSize val="0"/>
        </c:dLbls>
        <c:gapWidth val="150"/>
        <c:axId val="-2084940728"/>
        <c:axId val="-2085521176"/>
      </c:barChart>
      <c:catAx>
        <c:axId val="-2084940728"/>
        <c:scaling>
          <c:orientation val="minMax"/>
        </c:scaling>
        <c:delete val="0"/>
        <c:axPos val="b"/>
        <c:majorTickMark val="out"/>
        <c:minorTickMark val="none"/>
        <c:tickLblPos val="nextTo"/>
        <c:crossAx val="-2085521176"/>
        <c:crosses val="autoZero"/>
        <c:auto val="1"/>
        <c:lblAlgn val="ctr"/>
        <c:lblOffset val="100"/>
        <c:noMultiLvlLbl val="0"/>
      </c:catAx>
      <c:valAx>
        <c:axId val="-2085521176"/>
        <c:scaling>
          <c:orientation val="minMax"/>
        </c:scaling>
        <c:delete val="0"/>
        <c:axPos val="l"/>
        <c:majorGridlines/>
        <c:numFmt formatCode="General" sourceLinked="1"/>
        <c:majorTickMark val="out"/>
        <c:minorTickMark val="none"/>
        <c:tickLblPos val="nextTo"/>
        <c:crossAx val="-2084940728"/>
        <c:crosses val="autoZero"/>
        <c:crossBetween val="between"/>
      </c:valAx>
    </c:plotArea>
    <c:legend>
      <c:legendPos val="r"/>
      <c:layout>
        <c:manualLayout>
          <c:xMode val="edge"/>
          <c:yMode val="edge"/>
          <c:x val="0.813931977252843"/>
          <c:y val="0.0289745552639253"/>
          <c:w val="0.161068022747157"/>
          <c:h val="0.20408756197142"/>
        </c:manualLayout>
      </c:layout>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Sheet7!$B$103</c:f>
              <c:strCache>
                <c:ptCount val="1"/>
                <c:pt idx="0">
                  <c:v>Multi Word</c:v>
                </c:pt>
              </c:strCache>
            </c:strRef>
          </c:tx>
          <c:invertIfNegative val="0"/>
          <c:cat>
            <c:strRef>
              <c:f>Sheet7!$F$102:$H$102</c:f>
              <c:strCache>
                <c:ptCount val="3"/>
                <c:pt idx="0">
                  <c:v>Defs</c:v>
                </c:pt>
                <c:pt idx="1">
                  <c:v>Examples</c:v>
                </c:pt>
                <c:pt idx="2">
                  <c:v>Both</c:v>
                </c:pt>
              </c:strCache>
            </c:strRef>
          </c:cat>
          <c:val>
            <c:numRef>
              <c:f>Sheet7!$F$103:$H$103</c:f>
              <c:numCache>
                <c:formatCode>General</c:formatCode>
                <c:ptCount val="3"/>
                <c:pt idx="0">
                  <c:v>0.84</c:v>
                </c:pt>
                <c:pt idx="1">
                  <c:v>0.84</c:v>
                </c:pt>
                <c:pt idx="2">
                  <c:v>0.88</c:v>
                </c:pt>
              </c:numCache>
            </c:numRef>
          </c:val>
        </c:ser>
        <c:ser>
          <c:idx val="1"/>
          <c:order val="1"/>
          <c:tx>
            <c:strRef>
              <c:f>Sheet7!$B$104</c:f>
              <c:strCache>
                <c:ptCount val="1"/>
                <c:pt idx="0">
                  <c:v>Single Word</c:v>
                </c:pt>
              </c:strCache>
            </c:strRef>
          </c:tx>
          <c:invertIfNegative val="0"/>
          <c:cat>
            <c:strRef>
              <c:f>Sheet7!$F$102:$H$102</c:f>
              <c:strCache>
                <c:ptCount val="3"/>
                <c:pt idx="0">
                  <c:v>Defs</c:v>
                </c:pt>
                <c:pt idx="1">
                  <c:v>Examples</c:v>
                </c:pt>
                <c:pt idx="2">
                  <c:v>Both</c:v>
                </c:pt>
              </c:strCache>
            </c:strRef>
          </c:cat>
          <c:val>
            <c:numRef>
              <c:f>Sheet7!$F$104:$H$104</c:f>
              <c:numCache>
                <c:formatCode>General</c:formatCode>
                <c:ptCount val="3"/>
                <c:pt idx="0">
                  <c:v>0.901408450704225</c:v>
                </c:pt>
                <c:pt idx="1">
                  <c:v>0.830985915492958</c:v>
                </c:pt>
                <c:pt idx="2">
                  <c:v>0.957746478873239</c:v>
                </c:pt>
              </c:numCache>
            </c:numRef>
          </c:val>
        </c:ser>
        <c:dLbls>
          <c:showLegendKey val="0"/>
          <c:showVal val="0"/>
          <c:showCatName val="0"/>
          <c:showSerName val="0"/>
          <c:showPercent val="0"/>
          <c:showBubbleSize val="0"/>
        </c:dLbls>
        <c:gapWidth val="150"/>
        <c:axId val="-2082293304"/>
        <c:axId val="-2117798104"/>
      </c:barChart>
      <c:catAx>
        <c:axId val="-2082293304"/>
        <c:scaling>
          <c:orientation val="minMax"/>
        </c:scaling>
        <c:delete val="0"/>
        <c:axPos val="b"/>
        <c:majorTickMark val="out"/>
        <c:minorTickMark val="none"/>
        <c:tickLblPos val="nextTo"/>
        <c:crossAx val="-2117798104"/>
        <c:crosses val="autoZero"/>
        <c:auto val="1"/>
        <c:lblAlgn val="ctr"/>
        <c:lblOffset val="100"/>
        <c:noMultiLvlLbl val="0"/>
      </c:catAx>
      <c:valAx>
        <c:axId val="-2117798104"/>
        <c:scaling>
          <c:orientation val="minMax"/>
        </c:scaling>
        <c:delete val="0"/>
        <c:axPos val="l"/>
        <c:majorGridlines/>
        <c:numFmt formatCode="General" sourceLinked="1"/>
        <c:majorTickMark val="out"/>
        <c:minorTickMark val="none"/>
        <c:tickLblPos val="nextTo"/>
        <c:crossAx val="-208229330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defs!$F$1</c:f>
              <c:strCache>
                <c:ptCount val="1"/>
                <c:pt idx="0">
                  <c:v>Correct</c:v>
                </c:pt>
              </c:strCache>
            </c:strRef>
          </c:tx>
          <c:invertIfNegative val="0"/>
          <c:cat>
            <c:numRef>
              <c:f>defs!$E$2:$E$12</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defs!$F$2:$F$12</c:f>
              <c:numCache>
                <c:formatCode>General</c:formatCode>
                <c:ptCount val="11"/>
                <c:pt idx="0">
                  <c:v>8.0</c:v>
                </c:pt>
                <c:pt idx="1">
                  <c:v>7.0</c:v>
                </c:pt>
                <c:pt idx="2">
                  <c:v>5.0</c:v>
                </c:pt>
                <c:pt idx="3">
                  <c:v>4.0</c:v>
                </c:pt>
                <c:pt idx="4">
                  <c:v>2.0</c:v>
                </c:pt>
                <c:pt idx="5">
                  <c:v>3.0</c:v>
                </c:pt>
                <c:pt idx="6">
                  <c:v>2.0</c:v>
                </c:pt>
                <c:pt idx="7">
                  <c:v>3.0</c:v>
                </c:pt>
                <c:pt idx="8">
                  <c:v>9.0</c:v>
                </c:pt>
                <c:pt idx="9">
                  <c:v>12.0</c:v>
                </c:pt>
                <c:pt idx="10">
                  <c:v>30.0</c:v>
                </c:pt>
              </c:numCache>
            </c:numRef>
          </c:val>
        </c:ser>
        <c:ser>
          <c:idx val="2"/>
          <c:order val="1"/>
          <c:tx>
            <c:strRef>
              <c:f>defs!$G$1</c:f>
              <c:strCache>
                <c:ptCount val="1"/>
                <c:pt idx="0">
                  <c:v>Incorrect</c:v>
                </c:pt>
              </c:strCache>
            </c:strRef>
          </c:tx>
          <c:invertIfNegative val="0"/>
          <c:cat>
            <c:numRef>
              <c:f>defs!$E$2:$E$12</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defs!$G$2:$G$12</c:f>
              <c:numCache>
                <c:formatCode>General</c:formatCode>
                <c:ptCount val="11"/>
                <c:pt idx="0">
                  <c:v>0.0</c:v>
                </c:pt>
                <c:pt idx="1">
                  <c:v>0.0</c:v>
                </c:pt>
                <c:pt idx="2">
                  <c:v>0.0</c:v>
                </c:pt>
                <c:pt idx="3">
                  <c:v>-1.0</c:v>
                </c:pt>
                <c:pt idx="4">
                  <c:v>0.0</c:v>
                </c:pt>
                <c:pt idx="5">
                  <c:v>-3.0</c:v>
                </c:pt>
                <c:pt idx="6">
                  <c:v>-1.0</c:v>
                </c:pt>
                <c:pt idx="7">
                  <c:v>-4.0</c:v>
                </c:pt>
                <c:pt idx="8">
                  <c:v>-2.0</c:v>
                </c:pt>
                <c:pt idx="9">
                  <c:v>0.0</c:v>
                </c:pt>
                <c:pt idx="10">
                  <c:v>0.0</c:v>
                </c:pt>
              </c:numCache>
            </c:numRef>
          </c:val>
        </c:ser>
        <c:dLbls>
          <c:showLegendKey val="0"/>
          <c:showVal val="0"/>
          <c:showCatName val="0"/>
          <c:showSerName val="0"/>
          <c:showPercent val="0"/>
          <c:showBubbleSize val="0"/>
        </c:dLbls>
        <c:gapWidth val="150"/>
        <c:axId val="-2103266824"/>
        <c:axId val="2129790072"/>
      </c:barChart>
      <c:catAx>
        <c:axId val="-2103266824"/>
        <c:scaling>
          <c:orientation val="minMax"/>
        </c:scaling>
        <c:delete val="0"/>
        <c:axPos val="b"/>
        <c:numFmt formatCode="General" sourceLinked="1"/>
        <c:majorTickMark val="out"/>
        <c:minorTickMark val="none"/>
        <c:tickLblPos val="nextTo"/>
        <c:crossAx val="2129790072"/>
        <c:crosses val="autoZero"/>
        <c:auto val="1"/>
        <c:lblAlgn val="ctr"/>
        <c:lblOffset val="100"/>
        <c:noMultiLvlLbl val="0"/>
      </c:catAx>
      <c:valAx>
        <c:axId val="2129790072"/>
        <c:scaling>
          <c:orientation val="minMax"/>
          <c:max val="30.0"/>
          <c:min val="-5.0"/>
        </c:scaling>
        <c:delete val="0"/>
        <c:axPos val="l"/>
        <c:majorGridlines/>
        <c:numFmt formatCode="General" sourceLinked="1"/>
        <c:majorTickMark val="out"/>
        <c:minorTickMark val="none"/>
        <c:tickLblPos val="nextTo"/>
        <c:crossAx val="-21032668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exs!$G$1</c:f>
              <c:strCache>
                <c:ptCount val="1"/>
                <c:pt idx="0">
                  <c:v>Correct</c:v>
                </c:pt>
              </c:strCache>
            </c:strRef>
          </c:tx>
          <c:invertIfNegative val="0"/>
          <c:cat>
            <c:numRef>
              <c:f>exs!$F$2:$F$12</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exs!$G$2:$G$12</c:f>
              <c:numCache>
                <c:formatCode>General</c:formatCode>
                <c:ptCount val="11"/>
                <c:pt idx="0">
                  <c:v>1.0</c:v>
                </c:pt>
                <c:pt idx="1">
                  <c:v>3.0</c:v>
                </c:pt>
                <c:pt idx="2">
                  <c:v>2.0</c:v>
                </c:pt>
                <c:pt idx="3">
                  <c:v>8.0</c:v>
                </c:pt>
                <c:pt idx="4">
                  <c:v>7.0</c:v>
                </c:pt>
                <c:pt idx="5">
                  <c:v>4.0</c:v>
                </c:pt>
                <c:pt idx="6">
                  <c:v>2.0</c:v>
                </c:pt>
                <c:pt idx="7">
                  <c:v>7.0</c:v>
                </c:pt>
                <c:pt idx="8">
                  <c:v>9.0</c:v>
                </c:pt>
                <c:pt idx="9">
                  <c:v>15.0</c:v>
                </c:pt>
                <c:pt idx="10">
                  <c:v>22.0</c:v>
                </c:pt>
              </c:numCache>
            </c:numRef>
          </c:val>
        </c:ser>
        <c:ser>
          <c:idx val="2"/>
          <c:order val="1"/>
          <c:tx>
            <c:strRef>
              <c:f>exs!$H$1</c:f>
              <c:strCache>
                <c:ptCount val="1"/>
                <c:pt idx="0">
                  <c:v>Incorrect</c:v>
                </c:pt>
              </c:strCache>
            </c:strRef>
          </c:tx>
          <c:invertIfNegative val="0"/>
          <c:cat>
            <c:numRef>
              <c:f>exs!$F$2:$F$12</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exs!$H$2:$H$12</c:f>
              <c:numCache>
                <c:formatCode>General</c:formatCode>
                <c:ptCount val="11"/>
                <c:pt idx="0">
                  <c:v>-1.0</c:v>
                </c:pt>
                <c:pt idx="1">
                  <c:v>0.0</c:v>
                </c:pt>
                <c:pt idx="2">
                  <c:v>0.0</c:v>
                </c:pt>
                <c:pt idx="3">
                  <c:v>0.0</c:v>
                </c:pt>
                <c:pt idx="4">
                  <c:v>-1.0</c:v>
                </c:pt>
                <c:pt idx="5">
                  <c:v>-3.0</c:v>
                </c:pt>
                <c:pt idx="6">
                  <c:v>-3.0</c:v>
                </c:pt>
                <c:pt idx="7">
                  <c:v>-3.0</c:v>
                </c:pt>
                <c:pt idx="8">
                  <c:v>-3.0</c:v>
                </c:pt>
                <c:pt idx="9">
                  <c:v>-1.0</c:v>
                </c:pt>
                <c:pt idx="10">
                  <c:v>-1.0</c:v>
                </c:pt>
              </c:numCache>
            </c:numRef>
          </c:val>
        </c:ser>
        <c:dLbls>
          <c:showLegendKey val="0"/>
          <c:showVal val="0"/>
          <c:showCatName val="0"/>
          <c:showSerName val="0"/>
          <c:showPercent val="0"/>
          <c:showBubbleSize val="0"/>
        </c:dLbls>
        <c:gapWidth val="150"/>
        <c:axId val="-2105179880"/>
        <c:axId val="-2104611240"/>
      </c:barChart>
      <c:catAx>
        <c:axId val="-2105179880"/>
        <c:scaling>
          <c:orientation val="minMax"/>
        </c:scaling>
        <c:delete val="0"/>
        <c:axPos val="b"/>
        <c:numFmt formatCode="General" sourceLinked="1"/>
        <c:majorTickMark val="out"/>
        <c:minorTickMark val="none"/>
        <c:tickLblPos val="nextTo"/>
        <c:crossAx val="-2104611240"/>
        <c:crosses val="autoZero"/>
        <c:auto val="1"/>
        <c:lblAlgn val="ctr"/>
        <c:lblOffset val="100"/>
        <c:noMultiLvlLbl val="0"/>
      </c:catAx>
      <c:valAx>
        <c:axId val="-2104611240"/>
        <c:scaling>
          <c:orientation val="minMax"/>
          <c:max val="30.0"/>
        </c:scaling>
        <c:delete val="0"/>
        <c:axPos val="l"/>
        <c:majorGridlines/>
        <c:numFmt formatCode="General" sourceLinked="1"/>
        <c:majorTickMark val="out"/>
        <c:minorTickMark val="none"/>
        <c:tickLblPos val="nextTo"/>
        <c:crossAx val="-21051798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both!$F$1</c:f>
              <c:strCache>
                <c:ptCount val="1"/>
                <c:pt idx="0">
                  <c:v>Correct</c:v>
                </c:pt>
              </c:strCache>
            </c:strRef>
          </c:tx>
          <c:invertIfNegative val="0"/>
          <c:cat>
            <c:numRef>
              <c:f>both!$E$2:$E$12</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both!$F$2:$F$12</c:f>
              <c:numCache>
                <c:formatCode>General</c:formatCode>
                <c:ptCount val="11"/>
                <c:pt idx="0">
                  <c:v>6.0</c:v>
                </c:pt>
                <c:pt idx="1">
                  <c:v>5.0</c:v>
                </c:pt>
                <c:pt idx="2">
                  <c:v>8.0</c:v>
                </c:pt>
                <c:pt idx="3">
                  <c:v>2.0</c:v>
                </c:pt>
                <c:pt idx="4">
                  <c:v>6.0</c:v>
                </c:pt>
                <c:pt idx="5">
                  <c:v>5.0</c:v>
                </c:pt>
                <c:pt idx="6">
                  <c:v>2.0</c:v>
                </c:pt>
                <c:pt idx="7">
                  <c:v>3.0</c:v>
                </c:pt>
                <c:pt idx="8">
                  <c:v>6.0</c:v>
                </c:pt>
                <c:pt idx="9">
                  <c:v>12.0</c:v>
                </c:pt>
                <c:pt idx="10">
                  <c:v>31.0</c:v>
                </c:pt>
              </c:numCache>
            </c:numRef>
          </c:val>
        </c:ser>
        <c:ser>
          <c:idx val="2"/>
          <c:order val="1"/>
          <c:tx>
            <c:strRef>
              <c:f>both!$G$1</c:f>
              <c:strCache>
                <c:ptCount val="1"/>
                <c:pt idx="0">
                  <c:v>Incorrect</c:v>
                </c:pt>
              </c:strCache>
            </c:strRef>
          </c:tx>
          <c:invertIfNegative val="0"/>
          <c:cat>
            <c:numRef>
              <c:f>both!$E$2:$E$12</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both!$G$2:$G$12</c:f>
              <c:numCache>
                <c:formatCode>General</c:formatCode>
                <c:ptCount val="11"/>
                <c:pt idx="0">
                  <c:v>0.0</c:v>
                </c:pt>
                <c:pt idx="1">
                  <c:v>0.0</c:v>
                </c:pt>
                <c:pt idx="2">
                  <c:v>-1.0</c:v>
                </c:pt>
                <c:pt idx="3">
                  <c:v>0.0</c:v>
                </c:pt>
                <c:pt idx="4">
                  <c:v>0.0</c:v>
                </c:pt>
                <c:pt idx="5">
                  <c:v>-1.0</c:v>
                </c:pt>
                <c:pt idx="6">
                  <c:v>-2.0</c:v>
                </c:pt>
                <c:pt idx="7">
                  <c:v>-1.0</c:v>
                </c:pt>
                <c:pt idx="8">
                  <c:v>0.0</c:v>
                </c:pt>
                <c:pt idx="9">
                  <c:v>-1.0</c:v>
                </c:pt>
                <c:pt idx="10">
                  <c:v>0.0</c:v>
                </c:pt>
              </c:numCache>
            </c:numRef>
          </c:val>
        </c:ser>
        <c:dLbls>
          <c:showLegendKey val="0"/>
          <c:showVal val="0"/>
          <c:showCatName val="0"/>
          <c:showSerName val="0"/>
          <c:showPercent val="0"/>
          <c:showBubbleSize val="0"/>
        </c:dLbls>
        <c:gapWidth val="150"/>
        <c:axId val="-2102748792"/>
        <c:axId val="-2097622040"/>
      </c:barChart>
      <c:catAx>
        <c:axId val="-2102748792"/>
        <c:scaling>
          <c:orientation val="minMax"/>
        </c:scaling>
        <c:delete val="0"/>
        <c:axPos val="b"/>
        <c:numFmt formatCode="General" sourceLinked="1"/>
        <c:majorTickMark val="out"/>
        <c:minorTickMark val="none"/>
        <c:tickLblPos val="nextTo"/>
        <c:crossAx val="-2097622040"/>
        <c:crosses val="autoZero"/>
        <c:auto val="1"/>
        <c:lblAlgn val="ctr"/>
        <c:lblOffset val="100"/>
        <c:noMultiLvlLbl val="0"/>
      </c:catAx>
      <c:valAx>
        <c:axId val="-2097622040"/>
        <c:scaling>
          <c:orientation val="minMax"/>
        </c:scaling>
        <c:delete val="0"/>
        <c:axPos val="l"/>
        <c:majorGridlines/>
        <c:numFmt formatCode="General" sourceLinked="1"/>
        <c:majorTickMark val="out"/>
        <c:minorTickMark val="none"/>
        <c:tickLblPos val="nextTo"/>
        <c:crossAx val="-210274879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all!$D$18</c:f>
              <c:strCache>
                <c:ptCount val="1"/>
                <c:pt idx="0">
                  <c:v>Correct_Defs</c:v>
                </c:pt>
              </c:strCache>
            </c:strRef>
          </c:tx>
          <c:invertIfNegative val="0"/>
          <c:cat>
            <c:numRef>
              <c:f>all!$C$19:$C$29</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all!$D$19:$D$29</c:f>
              <c:numCache>
                <c:formatCode>General</c:formatCode>
                <c:ptCount val="11"/>
                <c:pt idx="0">
                  <c:v>8.0</c:v>
                </c:pt>
                <c:pt idx="1">
                  <c:v>7.0</c:v>
                </c:pt>
                <c:pt idx="2">
                  <c:v>5.0</c:v>
                </c:pt>
                <c:pt idx="3">
                  <c:v>4.0</c:v>
                </c:pt>
                <c:pt idx="4">
                  <c:v>2.0</c:v>
                </c:pt>
                <c:pt idx="5">
                  <c:v>3.0</c:v>
                </c:pt>
                <c:pt idx="6">
                  <c:v>2.0</c:v>
                </c:pt>
                <c:pt idx="7">
                  <c:v>3.0</c:v>
                </c:pt>
                <c:pt idx="8">
                  <c:v>9.0</c:v>
                </c:pt>
                <c:pt idx="9">
                  <c:v>12.0</c:v>
                </c:pt>
                <c:pt idx="10">
                  <c:v>30.0</c:v>
                </c:pt>
              </c:numCache>
            </c:numRef>
          </c:val>
        </c:ser>
        <c:ser>
          <c:idx val="2"/>
          <c:order val="1"/>
          <c:tx>
            <c:strRef>
              <c:f>all!$E$18</c:f>
              <c:strCache>
                <c:ptCount val="1"/>
                <c:pt idx="0">
                  <c:v>Correct_Ex</c:v>
                </c:pt>
              </c:strCache>
            </c:strRef>
          </c:tx>
          <c:invertIfNegative val="0"/>
          <c:cat>
            <c:numRef>
              <c:f>all!$C$19:$C$29</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all!$E$19:$E$29</c:f>
              <c:numCache>
                <c:formatCode>General</c:formatCode>
                <c:ptCount val="11"/>
                <c:pt idx="0">
                  <c:v>1.0</c:v>
                </c:pt>
                <c:pt idx="1">
                  <c:v>3.0</c:v>
                </c:pt>
                <c:pt idx="2">
                  <c:v>2.0</c:v>
                </c:pt>
                <c:pt idx="3">
                  <c:v>8.0</c:v>
                </c:pt>
                <c:pt idx="4">
                  <c:v>7.0</c:v>
                </c:pt>
                <c:pt idx="5">
                  <c:v>4.0</c:v>
                </c:pt>
                <c:pt idx="6">
                  <c:v>2.0</c:v>
                </c:pt>
                <c:pt idx="7">
                  <c:v>7.0</c:v>
                </c:pt>
                <c:pt idx="8">
                  <c:v>9.0</c:v>
                </c:pt>
                <c:pt idx="9">
                  <c:v>15.0</c:v>
                </c:pt>
                <c:pt idx="10">
                  <c:v>22.0</c:v>
                </c:pt>
              </c:numCache>
            </c:numRef>
          </c:val>
        </c:ser>
        <c:ser>
          <c:idx val="3"/>
          <c:order val="2"/>
          <c:tx>
            <c:strRef>
              <c:f>all!$F$18</c:f>
              <c:strCache>
                <c:ptCount val="1"/>
                <c:pt idx="0">
                  <c:v>Correct_Both</c:v>
                </c:pt>
              </c:strCache>
            </c:strRef>
          </c:tx>
          <c:invertIfNegative val="0"/>
          <c:cat>
            <c:numRef>
              <c:f>all!$C$19:$C$29</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all!$F$19:$F$29</c:f>
              <c:numCache>
                <c:formatCode>General</c:formatCode>
                <c:ptCount val="11"/>
                <c:pt idx="0">
                  <c:v>6.0</c:v>
                </c:pt>
                <c:pt idx="1">
                  <c:v>5.0</c:v>
                </c:pt>
                <c:pt idx="2">
                  <c:v>8.0</c:v>
                </c:pt>
                <c:pt idx="3">
                  <c:v>2.0</c:v>
                </c:pt>
                <c:pt idx="4">
                  <c:v>6.0</c:v>
                </c:pt>
                <c:pt idx="5">
                  <c:v>5.0</c:v>
                </c:pt>
                <c:pt idx="6">
                  <c:v>2.0</c:v>
                </c:pt>
                <c:pt idx="7">
                  <c:v>3.0</c:v>
                </c:pt>
                <c:pt idx="8">
                  <c:v>6.0</c:v>
                </c:pt>
                <c:pt idx="9">
                  <c:v>12.0</c:v>
                </c:pt>
                <c:pt idx="10">
                  <c:v>31.0</c:v>
                </c:pt>
              </c:numCache>
            </c:numRef>
          </c:val>
        </c:ser>
        <c:ser>
          <c:idx val="4"/>
          <c:order val="3"/>
          <c:tx>
            <c:strRef>
              <c:f>all!$G$18</c:f>
              <c:strCache>
                <c:ptCount val="1"/>
                <c:pt idx="0">
                  <c:v>Incorrect_Defs</c:v>
                </c:pt>
              </c:strCache>
            </c:strRef>
          </c:tx>
          <c:spPr>
            <a:solidFill>
              <a:schemeClr val="accent2"/>
            </a:solidFill>
          </c:spPr>
          <c:invertIfNegative val="0"/>
          <c:cat>
            <c:numRef>
              <c:f>all!$C$19:$C$29</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all!$G$19:$G$29</c:f>
              <c:numCache>
                <c:formatCode>General</c:formatCode>
                <c:ptCount val="11"/>
                <c:pt idx="0">
                  <c:v>0.0</c:v>
                </c:pt>
                <c:pt idx="1">
                  <c:v>0.0</c:v>
                </c:pt>
                <c:pt idx="2">
                  <c:v>0.0</c:v>
                </c:pt>
                <c:pt idx="3">
                  <c:v>-1.0</c:v>
                </c:pt>
                <c:pt idx="4">
                  <c:v>0.0</c:v>
                </c:pt>
                <c:pt idx="5">
                  <c:v>-3.0</c:v>
                </c:pt>
                <c:pt idx="6">
                  <c:v>-1.0</c:v>
                </c:pt>
                <c:pt idx="7">
                  <c:v>-4.0</c:v>
                </c:pt>
                <c:pt idx="8">
                  <c:v>-2.0</c:v>
                </c:pt>
                <c:pt idx="9">
                  <c:v>0.0</c:v>
                </c:pt>
                <c:pt idx="10">
                  <c:v>0.0</c:v>
                </c:pt>
              </c:numCache>
            </c:numRef>
          </c:val>
        </c:ser>
        <c:ser>
          <c:idx val="5"/>
          <c:order val="4"/>
          <c:tx>
            <c:strRef>
              <c:f>all!$H$18</c:f>
              <c:strCache>
                <c:ptCount val="1"/>
                <c:pt idx="0">
                  <c:v>Incorrect_Ex</c:v>
                </c:pt>
              </c:strCache>
            </c:strRef>
          </c:tx>
          <c:spPr>
            <a:solidFill>
              <a:schemeClr val="accent3"/>
            </a:solidFill>
          </c:spPr>
          <c:invertIfNegative val="0"/>
          <c:cat>
            <c:numRef>
              <c:f>all!$C$19:$C$29</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all!$H$19:$H$29</c:f>
              <c:numCache>
                <c:formatCode>General</c:formatCode>
                <c:ptCount val="11"/>
                <c:pt idx="0">
                  <c:v>-1.0</c:v>
                </c:pt>
                <c:pt idx="1">
                  <c:v>0.0</c:v>
                </c:pt>
                <c:pt idx="2">
                  <c:v>0.0</c:v>
                </c:pt>
                <c:pt idx="3">
                  <c:v>0.0</c:v>
                </c:pt>
                <c:pt idx="4">
                  <c:v>-1.0</c:v>
                </c:pt>
                <c:pt idx="5">
                  <c:v>-3.0</c:v>
                </c:pt>
                <c:pt idx="6">
                  <c:v>-3.0</c:v>
                </c:pt>
                <c:pt idx="7">
                  <c:v>-3.0</c:v>
                </c:pt>
                <c:pt idx="8">
                  <c:v>-3.0</c:v>
                </c:pt>
                <c:pt idx="9">
                  <c:v>-1.0</c:v>
                </c:pt>
                <c:pt idx="10">
                  <c:v>-1.0</c:v>
                </c:pt>
              </c:numCache>
            </c:numRef>
          </c:val>
        </c:ser>
        <c:ser>
          <c:idx val="6"/>
          <c:order val="5"/>
          <c:tx>
            <c:strRef>
              <c:f>all!$I$18</c:f>
              <c:strCache>
                <c:ptCount val="1"/>
                <c:pt idx="0">
                  <c:v>Incorrect_Both</c:v>
                </c:pt>
              </c:strCache>
            </c:strRef>
          </c:tx>
          <c:spPr>
            <a:solidFill>
              <a:schemeClr val="accent4"/>
            </a:solidFill>
          </c:spPr>
          <c:invertIfNegative val="0"/>
          <c:cat>
            <c:numRef>
              <c:f>all!$C$19:$C$29</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all!$I$19:$I$29</c:f>
              <c:numCache>
                <c:formatCode>General</c:formatCode>
                <c:ptCount val="11"/>
                <c:pt idx="0">
                  <c:v>0.0</c:v>
                </c:pt>
                <c:pt idx="1">
                  <c:v>0.0</c:v>
                </c:pt>
                <c:pt idx="2">
                  <c:v>-1.0</c:v>
                </c:pt>
                <c:pt idx="3">
                  <c:v>0.0</c:v>
                </c:pt>
                <c:pt idx="4">
                  <c:v>0.0</c:v>
                </c:pt>
                <c:pt idx="5">
                  <c:v>-1.0</c:v>
                </c:pt>
                <c:pt idx="6">
                  <c:v>-2.0</c:v>
                </c:pt>
                <c:pt idx="7">
                  <c:v>-1.0</c:v>
                </c:pt>
                <c:pt idx="8">
                  <c:v>0.0</c:v>
                </c:pt>
                <c:pt idx="9">
                  <c:v>-1.0</c:v>
                </c:pt>
                <c:pt idx="10">
                  <c:v>0.0</c:v>
                </c:pt>
              </c:numCache>
            </c:numRef>
          </c:val>
        </c:ser>
        <c:dLbls>
          <c:showLegendKey val="0"/>
          <c:showVal val="0"/>
          <c:showCatName val="0"/>
          <c:showSerName val="0"/>
          <c:showPercent val="0"/>
          <c:showBubbleSize val="0"/>
        </c:dLbls>
        <c:gapWidth val="150"/>
        <c:axId val="-2104270296"/>
        <c:axId val="-2104273400"/>
      </c:barChart>
      <c:catAx>
        <c:axId val="-2104270296"/>
        <c:scaling>
          <c:orientation val="minMax"/>
        </c:scaling>
        <c:delete val="0"/>
        <c:axPos val="b"/>
        <c:numFmt formatCode="General" sourceLinked="1"/>
        <c:majorTickMark val="out"/>
        <c:minorTickMark val="none"/>
        <c:tickLblPos val="nextTo"/>
        <c:crossAx val="-2104273400"/>
        <c:crosses val="autoZero"/>
        <c:auto val="1"/>
        <c:lblAlgn val="ctr"/>
        <c:lblOffset val="100"/>
        <c:noMultiLvlLbl val="0"/>
      </c:catAx>
      <c:valAx>
        <c:axId val="-2104273400"/>
        <c:scaling>
          <c:orientation val="minMax"/>
          <c:max val="32.0"/>
          <c:min val="-4.0"/>
        </c:scaling>
        <c:delete val="0"/>
        <c:axPos val="l"/>
        <c:majorGridlines/>
        <c:numFmt formatCode="General" sourceLinked="1"/>
        <c:majorTickMark val="out"/>
        <c:minorTickMark val="none"/>
        <c:tickLblPos val="nextTo"/>
        <c:crossAx val="-21042702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Sheet6!$C$3</c:f>
              <c:strCache>
                <c:ptCount val="1"/>
                <c:pt idx="0">
                  <c:v>Average Correctness</c:v>
                </c:pt>
              </c:strCache>
            </c:strRef>
          </c:tx>
          <c:invertIfNegative val="0"/>
          <c:cat>
            <c:strRef>
              <c:f>Sheet6!$D$2:$F$2</c:f>
              <c:strCache>
                <c:ptCount val="3"/>
                <c:pt idx="0">
                  <c:v>Defs</c:v>
                </c:pt>
                <c:pt idx="1">
                  <c:v>Examples</c:v>
                </c:pt>
                <c:pt idx="2">
                  <c:v>Both</c:v>
                </c:pt>
              </c:strCache>
            </c:strRef>
          </c:cat>
          <c:val>
            <c:numRef>
              <c:f>Sheet6!$D$3:$F$3</c:f>
              <c:numCache>
                <c:formatCode>General</c:formatCode>
                <c:ptCount val="3"/>
                <c:pt idx="0">
                  <c:v>0.885416666666667</c:v>
                </c:pt>
                <c:pt idx="1">
                  <c:v>0.833333333333333</c:v>
                </c:pt>
                <c:pt idx="2">
                  <c:v>0.9375</c:v>
                </c:pt>
              </c:numCache>
            </c:numRef>
          </c:val>
        </c:ser>
        <c:dLbls>
          <c:showLegendKey val="0"/>
          <c:showVal val="0"/>
          <c:showCatName val="0"/>
          <c:showSerName val="0"/>
          <c:showPercent val="0"/>
          <c:showBubbleSize val="0"/>
        </c:dLbls>
        <c:gapWidth val="150"/>
        <c:axId val="-2081059832"/>
        <c:axId val="-2086644856"/>
      </c:barChart>
      <c:catAx>
        <c:axId val="-2081059832"/>
        <c:scaling>
          <c:orientation val="minMax"/>
        </c:scaling>
        <c:delete val="0"/>
        <c:axPos val="b"/>
        <c:majorTickMark val="out"/>
        <c:minorTickMark val="none"/>
        <c:tickLblPos val="nextTo"/>
        <c:crossAx val="-2086644856"/>
        <c:crosses val="autoZero"/>
        <c:auto val="1"/>
        <c:lblAlgn val="ctr"/>
        <c:lblOffset val="100"/>
        <c:noMultiLvlLbl val="0"/>
      </c:catAx>
      <c:valAx>
        <c:axId val="-2086644856"/>
        <c:scaling>
          <c:orientation val="minMax"/>
        </c:scaling>
        <c:delete val="0"/>
        <c:axPos val="l"/>
        <c:majorGridlines/>
        <c:numFmt formatCode="General" sourceLinked="1"/>
        <c:majorTickMark val="out"/>
        <c:minorTickMark val="none"/>
        <c:tickLblPos val="nextTo"/>
        <c:crossAx val="-208105983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Sheet7!$B$110</c:f>
              <c:strCache>
                <c:ptCount val="1"/>
                <c:pt idx="0">
                  <c:v>Propositional</c:v>
                </c:pt>
              </c:strCache>
            </c:strRef>
          </c:tx>
          <c:invertIfNegative val="0"/>
          <c:cat>
            <c:strRef>
              <c:f>Sheet7!$C$109:$E$109</c:f>
              <c:strCache>
                <c:ptCount val="3"/>
                <c:pt idx="0">
                  <c:v>Defs</c:v>
                </c:pt>
                <c:pt idx="1">
                  <c:v>Examples</c:v>
                </c:pt>
                <c:pt idx="2">
                  <c:v>Both</c:v>
                </c:pt>
              </c:strCache>
            </c:strRef>
          </c:cat>
          <c:val>
            <c:numRef>
              <c:f>Sheet7!$C$110:$E$110</c:f>
              <c:numCache>
                <c:formatCode>General</c:formatCode>
                <c:ptCount val="3"/>
                <c:pt idx="0">
                  <c:v>0.875052410901472</c:v>
                </c:pt>
                <c:pt idx="1">
                  <c:v>0.838364779874245</c:v>
                </c:pt>
                <c:pt idx="2">
                  <c:v>0.86567085953883</c:v>
                </c:pt>
              </c:numCache>
            </c:numRef>
          </c:val>
        </c:ser>
        <c:ser>
          <c:idx val="1"/>
          <c:order val="1"/>
          <c:tx>
            <c:strRef>
              <c:f>Sheet7!$B$111</c:f>
              <c:strCache>
                <c:ptCount val="1"/>
                <c:pt idx="0">
                  <c:v>Relational</c:v>
                </c:pt>
              </c:strCache>
            </c:strRef>
          </c:tx>
          <c:invertIfNegative val="0"/>
          <c:cat>
            <c:strRef>
              <c:f>Sheet7!$C$109:$E$109</c:f>
              <c:strCache>
                <c:ptCount val="3"/>
                <c:pt idx="0">
                  <c:v>Defs</c:v>
                </c:pt>
                <c:pt idx="1">
                  <c:v>Examples</c:v>
                </c:pt>
                <c:pt idx="2">
                  <c:v>Both</c:v>
                </c:pt>
              </c:strCache>
            </c:strRef>
          </c:cat>
          <c:val>
            <c:numRef>
              <c:f>Sheet7!$C$111:$E$111</c:f>
              <c:numCache>
                <c:formatCode>General</c:formatCode>
                <c:ptCount val="3"/>
                <c:pt idx="0">
                  <c:v>0.832318198597279</c:v>
                </c:pt>
                <c:pt idx="1">
                  <c:v>0.758305647840581</c:v>
                </c:pt>
                <c:pt idx="2">
                  <c:v>0.852417866371372</c:v>
                </c:pt>
              </c:numCache>
            </c:numRef>
          </c:val>
        </c:ser>
        <c:dLbls>
          <c:showLegendKey val="0"/>
          <c:showVal val="0"/>
          <c:showCatName val="0"/>
          <c:showSerName val="0"/>
          <c:showPercent val="0"/>
          <c:showBubbleSize val="0"/>
        </c:dLbls>
        <c:gapWidth val="150"/>
        <c:axId val="-2085170152"/>
        <c:axId val="-2087992184"/>
      </c:barChart>
      <c:catAx>
        <c:axId val="-2085170152"/>
        <c:scaling>
          <c:orientation val="minMax"/>
        </c:scaling>
        <c:delete val="0"/>
        <c:axPos val="b"/>
        <c:majorTickMark val="out"/>
        <c:minorTickMark val="none"/>
        <c:tickLblPos val="nextTo"/>
        <c:crossAx val="-2087992184"/>
        <c:crosses val="autoZero"/>
        <c:auto val="1"/>
        <c:lblAlgn val="ctr"/>
        <c:lblOffset val="100"/>
        <c:noMultiLvlLbl val="0"/>
      </c:catAx>
      <c:valAx>
        <c:axId val="-2087992184"/>
        <c:scaling>
          <c:orientation val="minMax"/>
        </c:scaling>
        <c:delete val="0"/>
        <c:axPos val="l"/>
        <c:majorGridlines/>
        <c:numFmt formatCode="General" sourceLinked="1"/>
        <c:majorTickMark val="out"/>
        <c:minorTickMark val="none"/>
        <c:tickLblPos val="nextTo"/>
        <c:crossAx val="-20851701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Sheet7!$B$110</c:f>
              <c:strCache>
                <c:ptCount val="1"/>
                <c:pt idx="0">
                  <c:v>Propositional</c:v>
                </c:pt>
              </c:strCache>
            </c:strRef>
          </c:tx>
          <c:invertIfNegative val="0"/>
          <c:cat>
            <c:strRef>
              <c:f>Sheet7!$F$109:$H$109</c:f>
              <c:strCache>
                <c:ptCount val="3"/>
                <c:pt idx="0">
                  <c:v>Defs</c:v>
                </c:pt>
                <c:pt idx="1">
                  <c:v>Examples</c:v>
                </c:pt>
                <c:pt idx="2">
                  <c:v>Both</c:v>
                </c:pt>
              </c:strCache>
            </c:strRef>
          </c:cat>
          <c:val>
            <c:numRef>
              <c:f>Sheet7!$F$110:$H$110</c:f>
              <c:numCache>
                <c:formatCode>General</c:formatCode>
                <c:ptCount val="3"/>
                <c:pt idx="0">
                  <c:v>0.924528301886792</c:v>
                </c:pt>
                <c:pt idx="1">
                  <c:v>0.905660377358491</c:v>
                </c:pt>
                <c:pt idx="2">
                  <c:v>0.962264150943396</c:v>
                </c:pt>
              </c:numCache>
            </c:numRef>
          </c:val>
        </c:ser>
        <c:ser>
          <c:idx val="1"/>
          <c:order val="1"/>
          <c:tx>
            <c:strRef>
              <c:f>Sheet7!$B$111</c:f>
              <c:strCache>
                <c:ptCount val="1"/>
                <c:pt idx="0">
                  <c:v>Relational</c:v>
                </c:pt>
              </c:strCache>
            </c:strRef>
          </c:tx>
          <c:invertIfNegative val="0"/>
          <c:cat>
            <c:strRef>
              <c:f>Sheet7!$F$109:$H$109</c:f>
              <c:strCache>
                <c:ptCount val="3"/>
                <c:pt idx="0">
                  <c:v>Defs</c:v>
                </c:pt>
                <c:pt idx="1">
                  <c:v>Examples</c:v>
                </c:pt>
                <c:pt idx="2">
                  <c:v>Both</c:v>
                </c:pt>
              </c:strCache>
            </c:strRef>
          </c:cat>
          <c:val>
            <c:numRef>
              <c:f>Sheet7!$F$111:$H$111</c:f>
              <c:numCache>
                <c:formatCode>General</c:formatCode>
                <c:ptCount val="3"/>
                <c:pt idx="0">
                  <c:v>0.837209302325581</c:v>
                </c:pt>
                <c:pt idx="1">
                  <c:v>0.744186046511628</c:v>
                </c:pt>
                <c:pt idx="2">
                  <c:v>0.906976744186046</c:v>
                </c:pt>
              </c:numCache>
            </c:numRef>
          </c:val>
        </c:ser>
        <c:dLbls>
          <c:showLegendKey val="0"/>
          <c:showVal val="0"/>
          <c:showCatName val="0"/>
          <c:showSerName val="0"/>
          <c:showPercent val="0"/>
          <c:showBubbleSize val="0"/>
        </c:dLbls>
        <c:gapWidth val="150"/>
        <c:axId val="-2081525960"/>
        <c:axId val="-2081534840"/>
      </c:barChart>
      <c:catAx>
        <c:axId val="-2081525960"/>
        <c:scaling>
          <c:orientation val="minMax"/>
        </c:scaling>
        <c:delete val="0"/>
        <c:axPos val="b"/>
        <c:majorTickMark val="out"/>
        <c:minorTickMark val="none"/>
        <c:tickLblPos val="nextTo"/>
        <c:crossAx val="-2081534840"/>
        <c:crosses val="autoZero"/>
        <c:auto val="1"/>
        <c:lblAlgn val="ctr"/>
        <c:lblOffset val="100"/>
        <c:noMultiLvlLbl val="0"/>
      </c:catAx>
      <c:valAx>
        <c:axId val="-2081534840"/>
        <c:scaling>
          <c:orientation val="minMax"/>
        </c:scaling>
        <c:delete val="0"/>
        <c:axPos val="l"/>
        <c:majorGridlines/>
        <c:numFmt formatCode="General" sourceLinked="1"/>
        <c:majorTickMark val="out"/>
        <c:minorTickMark val="none"/>
        <c:tickLblPos val="nextTo"/>
        <c:crossAx val="-208152596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Sheet7!$B$103</c:f>
              <c:strCache>
                <c:ptCount val="1"/>
                <c:pt idx="0">
                  <c:v>Multi Word</c:v>
                </c:pt>
              </c:strCache>
            </c:strRef>
          </c:tx>
          <c:invertIfNegative val="0"/>
          <c:cat>
            <c:strRef>
              <c:f>Sheet7!$C$102:$E$102</c:f>
              <c:strCache>
                <c:ptCount val="3"/>
                <c:pt idx="0">
                  <c:v>Defs</c:v>
                </c:pt>
                <c:pt idx="1">
                  <c:v>Examples</c:v>
                </c:pt>
                <c:pt idx="2">
                  <c:v>Both</c:v>
                </c:pt>
              </c:strCache>
            </c:strRef>
          </c:cat>
          <c:val>
            <c:numRef>
              <c:f>Sheet7!$C$103:$E$103</c:f>
              <c:numCache>
                <c:formatCode>General</c:formatCode>
                <c:ptCount val="3"/>
                <c:pt idx="0">
                  <c:v>0.84711111111112</c:v>
                </c:pt>
                <c:pt idx="1">
                  <c:v>0.8457777777778</c:v>
                </c:pt>
                <c:pt idx="2">
                  <c:v>0.8705555555556</c:v>
                </c:pt>
              </c:numCache>
            </c:numRef>
          </c:val>
        </c:ser>
        <c:ser>
          <c:idx val="1"/>
          <c:order val="1"/>
          <c:tx>
            <c:strRef>
              <c:f>Sheet7!$B$104</c:f>
              <c:strCache>
                <c:ptCount val="1"/>
                <c:pt idx="0">
                  <c:v>Single Word</c:v>
                </c:pt>
              </c:strCache>
            </c:strRef>
          </c:tx>
          <c:invertIfNegative val="0"/>
          <c:cat>
            <c:strRef>
              <c:f>Sheet7!$C$102:$E$102</c:f>
              <c:strCache>
                <c:ptCount val="3"/>
                <c:pt idx="0">
                  <c:v>Defs</c:v>
                </c:pt>
                <c:pt idx="1">
                  <c:v>Examples</c:v>
                </c:pt>
                <c:pt idx="2">
                  <c:v>Both</c:v>
                </c:pt>
              </c:strCache>
            </c:strRef>
          </c:cat>
          <c:val>
            <c:numRef>
              <c:f>Sheet7!$C$104:$E$104</c:f>
              <c:numCache>
                <c:formatCode>General</c:formatCode>
                <c:ptCount val="3"/>
                <c:pt idx="0">
                  <c:v>0.859009613234971</c:v>
                </c:pt>
                <c:pt idx="1">
                  <c:v>0.787268052761056</c:v>
                </c:pt>
                <c:pt idx="2">
                  <c:v>0.855924435501929</c:v>
                </c:pt>
              </c:numCache>
            </c:numRef>
          </c:val>
        </c:ser>
        <c:dLbls>
          <c:showLegendKey val="0"/>
          <c:showVal val="0"/>
          <c:showCatName val="0"/>
          <c:showSerName val="0"/>
          <c:showPercent val="0"/>
          <c:showBubbleSize val="0"/>
        </c:dLbls>
        <c:gapWidth val="150"/>
        <c:axId val="-2086490984"/>
        <c:axId val="-2105493560"/>
      </c:barChart>
      <c:catAx>
        <c:axId val="-2086490984"/>
        <c:scaling>
          <c:orientation val="minMax"/>
        </c:scaling>
        <c:delete val="0"/>
        <c:axPos val="b"/>
        <c:majorTickMark val="out"/>
        <c:minorTickMark val="none"/>
        <c:tickLblPos val="nextTo"/>
        <c:crossAx val="-2105493560"/>
        <c:crosses val="autoZero"/>
        <c:auto val="1"/>
        <c:lblAlgn val="ctr"/>
        <c:lblOffset val="100"/>
        <c:noMultiLvlLbl val="0"/>
      </c:catAx>
      <c:valAx>
        <c:axId val="-2105493560"/>
        <c:scaling>
          <c:orientation val="minMax"/>
        </c:scaling>
        <c:delete val="0"/>
        <c:axPos val="l"/>
        <c:majorGridlines/>
        <c:numFmt formatCode="General" sourceLinked="1"/>
        <c:majorTickMark val="out"/>
        <c:minorTickMark val="none"/>
        <c:tickLblPos val="nextTo"/>
        <c:crossAx val="-208649098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4" Type="http://schemas.openxmlformats.org/officeDocument/2006/relationships/chart" Target="../charts/chart10.xml"/><Relationship Id="rId1" Type="http://schemas.openxmlformats.org/officeDocument/2006/relationships/chart" Target="../charts/chart7.xml"/><Relationship Id="rId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26</xdr:col>
      <xdr:colOff>647700</xdr:colOff>
      <xdr:row>104</xdr:row>
      <xdr:rowOff>31750</xdr:rowOff>
    </xdr:from>
    <xdr:to>
      <xdr:col>32</xdr:col>
      <xdr:colOff>266700</xdr:colOff>
      <xdr:row>118</xdr:row>
      <xdr:rowOff>107950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482600</xdr:colOff>
      <xdr:row>6</xdr:row>
      <xdr:rowOff>139700</xdr:rowOff>
    </xdr:from>
    <xdr:to>
      <xdr:col>17</xdr:col>
      <xdr:colOff>152400</xdr:colOff>
      <xdr:row>28</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1</xdr:row>
      <xdr:rowOff>184150</xdr:rowOff>
    </xdr:from>
    <xdr:to>
      <xdr:col>15</xdr:col>
      <xdr:colOff>482600</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254000</xdr:colOff>
      <xdr:row>2</xdr:row>
      <xdr:rowOff>76200</xdr:rowOff>
    </xdr:from>
    <xdr:to>
      <xdr:col>13</xdr:col>
      <xdr:colOff>469900</xdr:colOff>
      <xdr:row>26</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698500</xdr:colOff>
      <xdr:row>15</xdr:row>
      <xdr:rowOff>6350</xdr:rowOff>
    </xdr:from>
    <xdr:to>
      <xdr:col>16</xdr:col>
      <xdr:colOff>469900</xdr:colOff>
      <xdr:row>40</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254000</xdr:colOff>
      <xdr:row>8</xdr:row>
      <xdr:rowOff>19050</xdr:rowOff>
    </xdr:from>
    <xdr:to>
      <xdr:col>11</xdr:col>
      <xdr:colOff>698500</xdr:colOff>
      <xdr:row>22</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112</xdr:row>
      <xdr:rowOff>139700</xdr:rowOff>
    </xdr:from>
    <xdr:to>
      <xdr:col>5</xdr:col>
      <xdr:colOff>444500</xdr:colOff>
      <xdr:row>126</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812800</xdr:colOff>
      <xdr:row>113</xdr:row>
      <xdr:rowOff>6350</xdr:rowOff>
    </xdr:from>
    <xdr:to>
      <xdr:col>11</xdr:col>
      <xdr:colOff>431800</xdr:colOff>
      <xdr:row>127</xdr:row>
      <xdr:rowOff>82550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520700</xdr:colOff>
      <xdr:row>97</xdr:row>
      <xdr:rowOff>158750</xdr:rowOff>
    </xdr:from>
    <xdr:to>
      <xdr:col>14</xdr:col>
      <xdr:colOff>139700</xdr:colOff>
      <xdr:row>112</xdr:row>
      <xdr:rowOff>44450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254000</xdr:colOff>
      <xdr:row>97</xdr:row>
      <xdr:rowOff>133350</xdr:rowOff>
    </xdr:from>
    <xdr:to>
      <xdr:col>19</xdr:col>
      <xdr:colOff>698500</xdr:colOff>
      <xdr:row>112</xdr:row>
      <xdr:rowOff>19050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5"/>
  <sheetViews>
    <sheetView topLeftCell="J88" workbookViewId="0">
      <selection activeCell="O99" sqref="O99:Q99"/>
    </sheetView>
  </sheetViews>
  <sheetFormatPr baseColWidth="10" defaultRowHeight="15" x14ac:dyDescent="0"/>
  <cols>
    <col min="5" max="5" width="10.83203125" style="4"/>
    <col min="15" max="17" width="10.83203125" style="4"/>
    <col min="24" max="24" width="17.5" customWidth="1"/>
  </cols>
  <sheetData>
    <row r="1" spans="1:30">
      <c r="A1" t="s">
        <v>0</v>
      </c>
      <c r="B1" t="s">
        <v>1</v>
      </c>
      <c r="C1" t="s">
        <v>2</v>
      </c>
      <c r="E1" s="4" t="s">
        <v>194</v>
      </c>
      <c r="F1" t="s">
        <v>2</v>
      </c>
      <c r="G1" t="s">
        <v>3</v>
      </c>
      <c r="H1" t="s">
        <v>4</v>
      </c>
      <c r="I1" t="s">
        <v>5</v>
      </c>
      <c r="J1" t="s">
        <v>6</v>
      </c>
      <c r="K1" t="s">
        <v>7</v>
      </c>
      <c r="L1" t="s">
        <v>8</v>
      </c>
      <c r="M1" t="s">
        <v>9</v>
      </c>
      <c r="N1" t="s">
        <v>10</v>
      </c>
      <c r="O1" s="4" t="s">
        <v>197</v>
      </c>
      <c r="P1" s="4" t="s">
        <v>198</v>
      </c>
      <c r="Q1" s="4" t="s">
        <v>199</v>
      </c>
      <c r="R1" t="s">
        <v>11</v>
      </c>
      <c r="S1" t="s">
        <v>214</v>
      </c>
      <c r="T1" t="s">
        <v>217</v>
      </c>
      <c r="U1" t="s">
        <v>213</v>
      </c>
      <c r="V1" t="s">
        <v>211</v>
      </c>
      <c r="W1" t="s">
        <v>212</v>
      </c>
      <c r="X1" t="s">
        <v>210</v>
      </c>
      <c r="Y1" t="s">
        <v>12</v>
      </c>
      <c r="Z1" t="s">
        <v>13</v>
      </c>
      <c r="AA1" t="s">
        <v>14</v>
      </c>
      <c r="AB1" t="s">
        <v>15</v>
      </c>
      <c r="AC1" t="s">
        <v>218</v>
      </c>
      <c r="AD1" t="s">
        <v>219</v>
      </c>
    </row>
    <row r="2" spans="1:30">
      <c r="A2">
        <v>3920</v>
      </c>
      <c r="B2" s="1" t="s">
        <v>16</v>
      </c>
      <c r="C2" s="1" t="s">
        <v>17</v>
      </c>
      <c r="D2" s="1" t="s">
        <v>225</v>
      </c>
      <c r="E2" s="4" t="s">
        <v>195</v>
      </c>
      <c r="F2">
        <v>7</v>
      </c>
      <c r="G2">
        <v>3</v>
      </c>
      <c r="H2">
        <v>0.7</v>
      </c>
      <c r="I2" s="2">
        <v>0.5</v>
      </c>
      <c r="J2">
        <v>0.33333333333300003</v>
      </c>
      <c r="K2">
        <f>MAX(H2:J2) - MIN(H2:J2)</f>
        <v>0.36666666666699993</v>
      </c>
      <c r="L2">
        <f>IF(H2&gt;0.5,1,0)</f>
        <v>1</v>
      </c>
      <c r="M2">
        <f t="shared" ref="M2:N2" si="0">IF(I2&gt;0.5,1,0)</f>
        <v>0</v>
      </c>
      <c r="N2">
        <f t="shared" si="0"/>
        <v>0</v>
      </c>
      <c r="O2" s="4">
        <f>IF(OR(AND(E2="n",L2=0),AND(E2="y",L2=1)),1,0)</f>
        <v>0</v>
      </c>
      <c r="P2" s="4">
        <f>IF(OR(AND(E2="n",M2=0),AND(E2="y",M2=1)),1,0)</f>
        <v>1</v>
      </c>
      <c r="Q2" s="4">
        <f>IF(OR(AND(E2="n",N2=0),AND(E2="y",N2=1)),1,0)</f>
        <v>1</v>
      </c>
      <c r="R2">
        <f>IF(OR(SUM(L2:N2)=0, SUM(L2:N2)=3),0,1)</f>
        <v>1</v>
      </c>
      <c r="S2">
        <f>IF(AND(O2=1,Q2=0),1,0)</f>
        <v>0</v>
      </c>
      <c r="T2">
        <f>IF(AND(Q2=1,O2=0),1,0)</f>
        <v>1</v>
      </c>
      <c r="U2">
        <f>IF(OR(AND(O2=1,Y2&gt;AA2),AND(O2=1,Q2=0)),1,0)</f>
        <v>0</v>
      </c>
      <c r="V2">
        <f>IF(OR(AND(Q2=1,O2=0),AND(Q2=1,AA2&gt;Y2)),1,0)</f>
        <v>1</v>
      </c>
      <c r="W2">
        <f>IF(OR(AND(O2=1,Y2&gt;Z2),AND(O2=1,P2=0)),1,0)</f>
        <v>0</v>
      </c>
      <c r="X2">
        <f>IF(OR(AND(P2=1,O2=0),AND(P2=1,Z2&gt;Y2)),1,0)</f>
        <v>1</v>
      </c>
      <c r="Y2">
        <v>0.7</v>
      </c>
      <c r="Z2">
        <v>0.5</v>
      </c>
      <c r="AA2">
        <v>0.66666666666700003</v>
      </c>
      <c r="AB2">
        <f>SUM(ABS(Y2-Z2), ABS(Y2-AA2), ABS(Z2-AA2))</f>
        <v>0.39999999999999991</v>
      </c>
      <c r="AC2">
        <f>V2*(AA2-IF(O2=0,1-Y2,Y2))</f>
        <v>0.36666666666699999</v>
      </c>
      <c r="AD2">
        <f>U2*(AA2-IF(O2=0,1-Y2,Y2))</f>
        <v>0</v>
      </c>
    </row>
    <row r="3" spans="1:30">
      <c r="A3">
        <v>626</v>
      </c>
      <c r="B3" t="s">
        <v>18</v>
      </c>
      <c r="C3" t="s">
        <v>19</v>
      </c>
      <c r="D3" t="s">
        <v>225</v>
      </c>
      <c r="E3" s="4" t="s">
        <v>196</v>
      </c>
      <c r="F3">
        <v>9</v>
      </c>
      <c r="G3">
        <v>1</v>
      </c>
      <c r="H3">
        <v>0.9</v>
      </c>
      <c r="I3">
        <v>0.8</v>
      </c>
      <c r="J3">
        <v>0.88888888888899997</v>
      </c>
      <c r="K3">
        <f t="shared" ref="K3:K66" si="1">MAX(H3:J3) - MIN(H3:J3)</f>
        <v>9.9999999999999978E-2</v>
      </c>
      <c r="L3">
        <f t="shared" ref="L3:L66" si="2">IF(H3&gt;0.5,1,0)</f>
        <v>1</v>
      </c>
      <c r="M3">
        <f t="shared" ref="M3:M66" si="3">IF(I3&gt;0.5,1,0)</f>
        <v>1</v>
      </c>
      <c r="N3">
        <f t="shared" ref="N3:N66" si="4">IF(J3&gt;0.5,1,0)</f>
        <v>1</v>
      </c>
      <c r="O3" s="4">
        <f t="shared" ref="O3:O66" si="5">IF(OR(AND(E3="n",L3=0),AND(E3="y",L3=1)),1,0)</f>
        <v>1</v>
      </c>
      <c r="P3" s="4">
        <f t="shared" ref="P3:P66" si="6">IF(OR(AND(E3="n",M3=0),AND(E3="y",M3=1)),1,0)</f>
        <v>1</v>
      </c>
      <c r="Q3" s="4">
        <f t="shared" ref="Q3:Q66" si="7">IF(OR(AND(E3="n",N3=0),AND(E3="y",N3=1)),1,0)</f>
        <v>1</v>
      </c>
      <c r="R3">
        <f t="shared" ref="R3:R66" si="8">IF(OR(SUM(L3:N3)=0, SUM(L3:N3)=3),0,1)</f>
        <v>0</v>
      </c>
      <c r="S3">
        <f t="shared" ref="S3:S66" si="9">IF(AND(O3=1,Q3=0),1,0)</f>
        <v>0</v>
      </c>
      <c r="T3">
        <f t="shared" ref="T3:T66" si="10">IF(AND(Q3=1,O3=0),1,0)</f>
        <v>0</v>
      </c>
      <c r="U3">
        <f t="shared" ref="U3:U66" si="11">IF(OR(AND(O3=1,Y3&gt;AA3),AND(O3=1,Q3=0)),1,0)</f>
        <v>1</v>
      </c>
      <c r="V3">
        <f t="shared" ref="V3:V66" si="12">IF(OR(AND(Q3=1,O3=0),AND(Q3=1,AA3&gt;Y3)),1,0)</f>
        <v>0</v>
      </c>
      <c r="W3">
        <f t="shared" ref="W3:W66" si="13">IF(OR(AND(O3=1,Y3&gt;Z3),AND(O3=1,P3=0)),1,0)</f>
        <v>1</v>
      </c>
      <c r="X3">
        <f t="shared" ref="X3:X66" si="14">IF(OR(AND(P3=1,O3=0),AND(P3=1,Z3&gt;Y3)),1,0)</f>
        <v>0</v>
      </c>
      <c r="Y3">
        <v>0.9</v>
      </c>
      <c r="Z3">
        <v>0.8</v>
      </c>
      <c r="AA3">
        <v>0.88888888888899997</v>
      </c>
      <c r="AB3">
        <f t="shared" ref="AB3:AB66" si="15">SUM(ABS(Y3-Z3), ABS(Y3-AA3), ABS(Z3-AA3))</f>
        <v>0.19999999999999996</v>
      </c>
      <c r="AC3">
        <f t="shared" ref="AC3:AC66" si="16">V3*(AA3-IF(O3=0,1-Y3,Y3))</f>
        <v>0</v>
      </c>
      <c r="AD3">
        <f t="shared" ref="AD3:AD66" si="17">U3*(AA3-IF(O3=0,1-Y3,Y3))</f>
        <v>-1.1111111111000049E-2</v>
      </c>
    </row>
    <row r="4" spans="1:30">
      <c r="A4">
        <v>2529</v>
      </c>
      <c r="B4" t="s">
        <v>20</v>
      </c>
      <c r="C4" t="s">
        <v>21</v>
      </c>
      <c r="D4" t="s">
        <v>226</v>
      </c>
      <c r="E4" s="4" t="s">
        <v>196</v>
      </c>
      <c r="F4">
        <v>8</v>
      </c>
      <c r="G4">
        <v>2</v>
      </c>
      <c r="H4">
        <v>0.8</v>
      </c>
      <c r="I4">
        <v>0.8</v>
      </c>
      <c r="J4" s="2">
        <v>0.6</v>
      </c>
      <c r="K4">
        <f t="shared" si="1"/>
        <v>0.20000000000000007</v>
      </c>
      <c r="L4">
        <f t="shared" si="2"/>
        <v>1</v>
      </c>
      <c r="M4">
        <f t="shared" si="3"/>
        <v>1</v>
      </c>
      <c r="N4">
        <f t="shared" si="4"/>
        <v>1</v>
      </c>
      <c r="O4" s="4">
        <f t="shared" si="5"/>
        <v>1</v>
      </c>
      <c r="P4" s="4">
        <f t="shared" si="6"/>
        <v>1</v>
      </c>
      <c r="Q4" s="4">
        <f t="shared" si="7"/>
        <v>1</v>
      </c>
      <c r="R4">
        <f t="shared" si="8"/>
        <v>0</v>
      </c>
      <c r="S4">
        <f t="shared" si="9"/>
        <v>0</v>
      </c>
      <c r="T4">
        <f t="shared" si="10"/>
        <v>0</v>
      </c>
      <c r="U4">
        <f t="shared" si="11"/>
        <v>1</v>
      </c>
      <c r="V4">
        <f t="shared" si="12"/>
        <v>0</v>
      </c>
      <c r="W4">
        <f t="shared" si="13"/>
        <v>0</v>
      </c>
      <c r="X4">
        <f t="shared" si="14"/>
        <v>0</v>
      </c>
      <c r="Y4">
        <v>0.8</v>
      </c>
      <c r="Z4">
        <v>0.8</v>
      </c>
      <c r="AA4">
        <v>0.6</v>
      </c>
      <c r="AB4">
        <f t="shared" si="15"/>
        <v>0.40000000000000013</v>
      </c>
      <c r="AC4">
        <f t="shared" si="16"/>
        <v>0</v>
      </c>
      <c r="AD4">
        <f t="shared" si="17"/>
        <v>-0.20000000000000007</v>
      </c>
    </row>
    <row r="5" spans="1:30">
      <c r="A5">
        <v>664</v>
      </c>
      <c r="B5" t="s">
        <v>22</v>
      </c>
      <c r="C5" t="s">
        <v>23</v>
      </c>
      <c r="D5" t="s">
        <v>225</v>
      </c>
      <c r="E5" s="4" t="s">
        <v>196</v>
      </c>
      <c r="F5">
        <v>7</v>
      </c>
      <c r="G5">
        <v>3</v>
      </c>
      <c r="H5">
        <v>0.7</v>
      </c>
      <c r="I5">
        <v>1</v>
      </c>
      <c r="J5">
        <v>0.66666666666700003</v>
      </c>
      <c r="K5">
        <f t="shared" si="1"/>
        <v>0.33333333333299997</v>
      </c>
      <c r="L5">
        <f t="shared" si="2"/>
        <v>1</v>
      </c>
      <c r="M5">
        <f t="shared" si="3"/>
        <v>1</v>
      </c>
      <c r="N5">
        <f t="shared" si="4"/>
        <v>1</v>
      </c>
      <c r="O5" s="4">
        <f t="shared" si="5"/>
        <v>1</v>
      </c>
      <c r="P5" s="4">
        <f t="shared" si="6"/>
        <v>1</v>
      </c>
      <c r="Q5" s="4">
        <f t="shared" si="7"/>
        <v>1</v>
      </c>
      <c r="R5">
        <f t="shared" si="8"/>
        <v>0</v>
      </c>
      <c r="S5">
        <f t="shared" si="9"/>
        <v>0</v>
      </c>
      <c r="T5">
        <f t="shared" si="10"/>
        <v>0</v>
      </c>
      <c r="U5">
        <f t="shared" si="11"/>
        <v>1</v>
      </c>
      <c r="V5">
        <f t="shared" si="12"/>
        <v>0</v>
      </c>
      <c r="W5">
        <f t="shared" si="13"/>
        <v>0</v>
      </c>
      <c r="X5">
        <f t="shared" si="14"/>
        <v>1</v>
      </c>
      <c r="Y5">
        <v>0.7</v>
      </c>
      <c r="Z5" s="3">
        <v>1</v>
      </c>
      <c r="AA5">
        <v>0.66666666666700003</v>
      </c>
      <c r="AB5">
        <f t="shared" si="15"/>
        <v>0.66666666666599994</v>
      </c>
      <c r="AC5">
        <f t="shared" si="16"/>
        <v>0</v>
      </c>
      <c r="AD5">
        <f t="shared" si="17"/>
        <v>-3.3333333332999926E-2</v>
      </c>
    </row>
    <row r="6" spans="1:30">
      <c r="A6">
        <v>2842</v>
      </c>
      <c r="B6" t="s">
        <v>24</v>
      </c>
      <c r="C6" t="s">
        <v>25</v>
      </c>
      <c r="D6" t="s">
        <v>225</v>
      </c>
      <c r="E6" s="4" t="s">
        <v>195</v>
      </c>
      <c r="F6">
        <v>0</v>
      </c>
      <c r="G6">
        <v>10</v>
      </c>
      <c r="H6">
        <v>0</v>
      </c>
      <c r="I6" s="2">
        <v>0.4</v>
      </c>
      <c r="J6">
        <v>0.1</v>
      </c>
      <c r="K6">
        <f t="shared" si="1"/>
        <v>0.4</v>
      </c>
      <c r="L6">
        <f t="shared" si="2"/>
        <v>0</v>
      </c>
      <c r="M6">
        <f t="shared" si="3"/>
        <v>0</v>
      </c>
      <c r="N6">
        <f t="shared" si="4"/>
        <v>0</v>
      </c>
      <c r="O6" s="4">
        <f t="shared" si="5"/>
        <v>1</v>
      </c>
      <c r="P6" s="4">
        <f t="shared" si="6"/>
        <v>1</v>
      </c>
      <c r="Q6" s="4">
        <f t="shared" si="7"/>
        <v>1</v>
      </c>
      <c r="R6">
        <f t="shared" si="8"/>
        <v>0</v>
      </c>
      <c r="S6">
        <f t="shared" si="9"/>
        <v>0</v>
      </c>
      <c r="T6">
        <f t="shared" si="10"/>
        <v>0</v>
      </c>
      <c r="U6">
        <f t="shared" si="11"/>
        <v>1</v>
      </c>
      <c r="V6">
        <f t="shared" si="12"/>
        <v>0</v>
      </c>
      <c r="W6">
        <f t="shared" si="13"/>
        <v>1</v>
      </c>
      <c r="X6">
        <f t="shared" si="14"/>
        <v>0</v>
      </c>
      <c r="Y6">
        <v>1</v>
      </c>
      <c r="Z6">
        <v>0.6</v>
      </c>
      <c r="AA6">
        <v>0.9</v>
      </c>
      <c r="AB6">
        <f t="shared" si="15"/>
        <v>0.8</v>
      </c>
      <c r="AC6">
        <f t="shared" si="16"/>
        <v>0</v>
      </c>
      <c r="AD6">
        <f t="shared" si="17"/>
        <v>-9.9999999999999978E-2</v>
      </c>
    </row>
    <row r="7" spans="1:30">
      <c r="A7">
        <v>662</v>
      </c>
      <c r="B7" s="1" t="s">
        <v>26</v>
      </c>
      <c r="C7" s="1" t="s">
        <v>27</v>
      </c>
      <c r="D7" s="1" t="s">
        <v>226</v>
      </c>
      <c r="E7" s="4" t="s">
        <v>196</v>
      </c>
      <c r="F7">
        <v>5</v>
      </c>
      <c r="G7">
        <v>5</v>
      </c>
      <c r="H7" s="2">
        <v>0.5</v>
      </c>
      <c r="I7">
        <v>1</v>
      </c>
      <c r="J7">
        <v>0.9</v>
      </c>
      <c r="K7">
        <f t="shared" si="1"/>
        <v>0.5</v>
      </c>
      <c r="L7">
        <f t="shared" si="2"/>
        <v>0</v>
      </c>
      <c r="M7">
        <f t="shared" si="3"/>
        <v>1</v>
      </c>
      <c r="N7">
        <f t="shared" si="4"/>
        <v>1</v>
      </c>
      <c r="O7" s="4">
        <f t="shared" si="5"/>
        <v>0</v>
      </c>
      <c r="P7" s="4">
        <f t="shared" si="6"/>
        <v>1</v>
      </c>
      <c r="Q7" s="4">
        <f t="shared" si="7"/>
        <v>1</v>
      </c>
      <c r="R7">
        <f t="shared" si="8"/>
        <v>1</v>
      </c>
      <c r="S7">
        <f t="shared" si="9"/>
        <v>0</v>
      </c>
      <c r="T7">
        <f t="shared" si="10"/>
        <v>1</v>
      </c>
      <c r="U7">
        <f t="shared" si="11"/>
        <v>0</v>
      </c>
      <c r="V7">
        <f t="shared" si="12"/>
        <v>1</v>
      </c>
      <c r="W7">
        <f t="shared" si="13"/>
        <v>0</v>
      </c>
      <c r="X7">
        <f t="shared" si="14"/>
        <v>1</v>
      </c>
      <c r="Y7">
        <v>0.5</v>
      </c>
      <c r="Z7" s="3">
        <v>1</v>
      </c>
      <c r="AA7">
        <v>0.9</v>
      </c>
      <c r="AB7">
        <f t="shared" si="15"/>
        <v>1</v>
      </c>
      <c r="AC7">
        <f t="shared" si="16"/>
        <v>0.4</v>
      </c>
      <c r="AD7">
        <f t="shared" si="17"/>
        <v>0</v>
      </c>
    </row>
    <row r="8" spans="1:30">
      <c r="A8">
        <v>66</v>
      </c>
      <c r="B8" t="s">
        <v>28</v>
      </c>
      <c r="C8" t="s">
        <v>29</v>
      </c>
      <c r="D8" t="s">
        <v>226</v>
      </c>
      <c r="E8" s="4" t="s">
        <v>196</v>
      </c>
      <c r="F8">
        <v>10</v>
      </c>
      <c r="G8">
        <v>0</v>
      </c>
      <c r="H8">
        <v>1</v>
      </c>
      <c r="I8" s="2">
        <v>0.6</v>
      </c>
      <c r="J8">
        <v>0.8</v>
      </c>
      <c r="K8">
        <f t="shared" si="1"/>
        <v>0.4</v>
      </c>
      <c r="L8">
        <f t="shared" si="2"/>
        <v>1</v>
      </c>
      <c r="M8">
        <f t="shared" si="3"/>
        <v>1</v>
      </c>
      <c r="N8">
        <f t="shared" si="4"/>
        <v>1</v>
      </c>
      <c r="O8" s="4">
        <f t="shared" si="5"/>
        <v>1</v>
      </c>
      <c r="P8" s="4">
        <f t="shared" si="6"/>
        <v>1</v>
      </c>
      <c r="Q8" s="4">
        <f t="shared" si="7"/>
        <v>1</v>
      </c>
      <c r="R8">
        <f t="shared" si="8"/>
        <v>0</v>
      </c>
      <c r="S8">
        <f t="shared" si="9"/>
        <v>0</v>
      </c>
      <c r="T8">
        <f t="shared" si="10"/>
        <v>0</v>
      </c>
      <c r="U8">
        <f t="shared" si="11"/>
        <v>1</v>
      </c>
      <c r="V8">
        <f t="shared" si="12"/>
        <v>0</v>
      </c>
      <c r="W8">
        <f t="shared" si="13"/>
        <v>1</v>
      </c>
      <c r="X8">
        <f t="shared" si="14"/>
        <v>0</v>
      </c>
      <c r="Y8">
        <v>1</v>
      </c>
      <c r="Z8">
        <v>0.6</v>
      </c>
      <c r="AA8">
        <v>0.8</v>
      </c>
      <c r="AB8">
        <f t="shared" si="15"/>
        <v>0.8</v>
      </c>
      <c r="AC8">
        <f t="shared" si="16"/>
        <v>0</v>
      </c>
      <c r="AD8">
        <f t="shared" si="17"/>
        <v>-0.19999999999999996</v>
      </c>
    </row>
    <row r="9" spans="1:30">
      <c r="A9">
        <v>495</v>
      </c>
      <c r="B9" t="s">
        <v>30</v>
      </c>
      <c r="C9" t="s">
        <v>31</v>
      </c>
      <c r="D9" t="s">
        <v>225</v>
      </c>
      <c r="E9" s="4" t="s">
        <v>196</v>
      </c>
      <c r="F9">
        <v>10</v>
      </c>
      <c r="G9">
        <v>0</v>
      </c>
      <c r="H9">
        <v>1</v>
      </c>
      <c r="I9">
        <v>0.88888888888899997</v>
      </c>
      <c r="J9">
        <v>0.9</v>
      </c>
      <c r="K9">
        <f t="shared" si="1"/>
        <v>0.11111111111100003</v>
      </c>
      <c r="L9">
        <f t="shared" si="2"/>
        <v>1</v>
      </c>
      <c r="M9">
        <f t="shared" si="3"/>
        <v>1</v>
      </c>
      <c r="N9">
        <f t="shared" si="4"/>
        <v>1</v>
      </c>
      <c r="O9" s="4">
        <f t="shared" si="5"/>
        <v>1</v>
      </c>
      <c r="P9" s="4">
        <f t="shared" si="6"/>
        <v>1</v>
      </c>
      <c r="Q9" s="4">
        <f t="shared" si="7"/>
        <v>1</v>
      </c>
      <c r="R9">
        <f t="shared" si="8"/>
        <v>0</v>
      </c>
      <c r="S9">
        <f t="shared" si="9"/>
        <v>0</v>
      </c>
      <c r="T9">
        <f t="shared" si="10"/>
        <v>0</v>
      </c>
      <c r="U9">
        <f t="shared" si="11"/>
        <v>1</v>
      </c>
      <c r="V9">
        <f t="shared" si="12"/>
        <v>0</v>
      </c>
      <c r="W9">
        <f t="shared" si="13"/>
        <v>1</v>
      </c>
      <c r="X9">
        <f t="shared" si="14"/>
        <v>0</v>
      </c>
      <c r="Y9">
        <v>1</v>
      </c>
      <c r="Z9">
        <v>0.88888888888899997</v>
      </c>
      <c r="AA9">
        <v>0.9</v>
      </c>
      <c r="AB9">
        <f t="shared" si="15"/>
        <v>0.22222222222200005</v>
      </c>
      <c r="AC9">
        <f t="shared" si="16"/>
        <v>0</v>
      </c>
      <c r="AD9">
        <f t="shared" si="17"/>
        <v>-9.9999999999999978E-2</v>
      </c>
    </row>
    <row r="10" spans="1:30">
      <c r="A10">
        <v>257</v>
      </c>
      <c r="B10" t="s">
        <v>32</v>
      </c>
      <c r="C10" t="s">
        <v>33</v>
      </c>
      <c r="D10" t="s">
        <v>225</v>
      </c>
      <c r="E10" s="4" t="s">
        <v>196</v>
      </c>
      <c r="F10">
        <v>10</v>
      </c>
      <c r="G10">
        <v>0</v>
      </c>
      <c r="H10">
        <v>1</v>
      </c>
      <c r="I10">
        <v>0.9</v>
      </c>
      <c r="J10">
        <v>1</v>
      </c>
      <c r="K10">
        <f t="shared" si="1"/>
        <v>9.9999999999999978E-2</v>
      </c>
      <c r="L10">
        <f t="shared" si="2"/>
        <v>1</v>
      </c>
      <c r="M10">
        <f t="shared" si="3"/>
        <v>1</v>
      </c>
      <c r="N10">
        <f t="shared" si="4"/>
        <v>1</v>
      </c>
      <c r="O10" s="4">
        <f t="shared" si="5"/>
        <v>1</v>
      </c>
      <c r="P10" s="4">
        <f t="shared" si="6"/>
        <v>1</v>
      </c>
      <c r="Q10" s="4">
        <f t="shared" si="7"/>
        <v>1</v>
      </c>
      <c r="R10">
        <f t="shared" si="8"/>
        <v>0</v>
      </c>
      <c r="S10">
        <f t="shared" si="9"/>
        <v>0</v>
      </c>
      <c r="T10">
        <f t="shared" si="10"/>
        <v>0</v>
      </c>
      <c r="U10">
        <f t="shared" si="11"/>
        <v>0</v>
      </c>
      <c r="V10">
        <f t="shared" si="12"/>
        <v>0</v>
      </c>
      <c r="W10">
        <f t="shared" si="13"/>
        <v>1</v>
      </c>
      <c r="X10">
        <f t="shared" si="14"/>
        <v>0</v>
      </c>
      <c r="Y10">
        <v>1</v>
      </c>
      <c r="Z10">
        <v>0.9</v>
      </c>
      <c r="AA10">
        <v>1</v>
      </c>
      <c r="AB10">
        <f t="shared" si="15"/>
        <v>0.19999999999999996</v>
      </c>
      <c r="AC10">
        <f t="shared" si="16"/>
        <v>0</v>
      </c>
      <c r="AD10">
        <f t="shared" si="17"/>
        <v>0</v>
      </c>
    </row>
    <row r="11" spans="1:30">
      <c r="A11">
        <v>1082</v>
      </c>
      <c r="B11" t="s">
        <v>34</v>
      </c>
      <c r="C11" t="s">
        <v>35</v>
      </c>
      <c r="D11" t="s">
        <v>226</v>
      </c>
      <c r="E11" s="4" t="s">
        <v>195</v>
      </c>
      <c r="F11">
        <v>0</v>
      </c>
      <c r="G11">
        <v>9</v>
      </c>
      <c r="H11">
        <v>0</v>
      </c>
      <c r="I11">
        <v>0.33333333333300003</v>
      </c>
      <c r="J11">
        <v>0</v>
      </c>
      <c r="K11">
        <f t="shared" si="1"/>
        <v>0.33333333333300003</v>
      </c>
      <c r="L11">
        <f t="shared" si="2"/>
        <v>0</v>
      </c>
      <c r="M11">
        <f t="shared" si="3"/>
        <v>0</v>
      </c>
      <c r="N11">
        <f t="shared" si="4"/>
        <v>0</v>
      </c>
      <c r="O11" s="4">
        <f t="shared" si="5"/>
        <v>1</v>
      </c>
      <c r="P11" s="4">
        <f t="shared" si="6"/>
        <v>1</v>
      </c>
      <c r="Q11" s="4">
        <f t="shared" si="7"/>
        <v>1</v>
      </c>
      <c r="R11">
        <f t="shared" si="8"/>
        <v>0</v>
      </c>
      <c r="S11">
        <f t="shared" si="9"/>
        <v>0</v>
      </c>
      <c r="T11">
        <f t="shared" si="10"/>
        <v>0</v>
      </c>
      <c r="U11">
        <f t="shared" si="11"/>
        <v>0</v>
      </c>
      <c r="V11">
        <f t="shared" si="12"/>
        <v>0</v>
      </c>
      <c r="W11">
        <f t="shared" si="13"/>
        <v>1</v>
      </c>
      <c r="X11">
        <f t="shared" si="14"/>
        <v>0</v>
      </c>
      <c r="Y11">
        <v>1</v>
      </c>
      <c r="Z11">
        <v>0.66666666666700003</v>
      </c>
      <c r="AA11">
        <v>1</v>
      </c>
      <c r="AB11">
        <f t="shared" si="15"/>
        <v>0.66666666666599994</v>
      </c>
      <c r="AC11">
        <f t="shared" si="16"/>
        <v>0</v>
      </c>
      <c r="AD11">
        <f t="shared" si="17"/>
        <v>0</v>
      </c>
    </row>
    <row r="12" spans="1:30">
      <c r="A12">
        <v>344</v>
      </c>
      <c r="B12" t="s">
        <v>36</v>
      </c>
      <c r="C12" t="s">
        <v>37</v>
      </c>
      <c r="D12" t="s">
        <v>225</v>
      </c>
      <c r="E12" s="4" t="s">
        <v>196</v>
      </c>
      <c r="F12">
        <v>8</v>
      </c>
      <c r="G12">
        <v>2</v>
      </c>
      <c r="H12">
        <v>0.8</v>
      </c>
      <c r="I12">
        <v>0.77777777777799995</v>
      </c>
      <c r="J12">
        <v>1</v>
      </c>
      <c r="K12">
        <f t="shared" si="1"/>
        <v>0.22222222222200005</v>
      </c>
      <c r="L12">
        <f t="shared" si="2"/>
        <v>1</v>
      </c>
      <c r="M12">
        <f t="shared" si="3"/>
        <v>1</v>
      </c>
      <c r="N12">
        <f t="shared" si="4"/>
        <v>1</v>
      </c>
      <c r="O12" s="4">
        <f t="shared" si="5"/>
        <v>1</v>
      </c>
      <c r="P12" s="4">
        <f t="shared" si="6"/>
        <v>1</v>
      </c>
      <c r="Q12" s="4">
        <f t="shared" si="7"/>
        <v>1</v>
      </c>
      <c r="R12">
        <f t="shared" si="8"/>
        <v>0</v>
      </c>
      <c r="S12">
        <f t="shared" si="9"/>
        <v>0</v>
      </c>
      <c r="T12">
        <f t="shared" si="10"/>
        <v>0</v>
      </c>
      <c r="U12">
        <f t="shared" si="11"/>
        <v>0</v>
      </c>
      <c r="V12">
        <f t="shared" si="12"/>
        <v>1</v>
      </c>
      <c r="W12">
        <f t="shared" si="13"/>
        <v>1</v>
      </c>
      <c r="X12">
        <f t="shared" si="14"/>
        <v>0</v>
      </c>
      <c r="Y12">
        <v>0.8</v>
      </c>
      <c r="Z12">
        <v>0.77777777777799995</v>
      </c>
      <c r="AA12">
        <v>1</v>
      </c>
      <c r="AB12">
        <f t="shared" si="15"/>
        <v>0.44444444444400011</v>
      </c>
      <c r="AC12">
        <f t="shared" si="16"/>
        <v>0.19999999999999996</v>
      </c>
      <c r="AD12">
        <f t="shared" si="17"/>
        <v>0</v>
      </c>
    </row>
    <row r="13" spans="1:30">
      <c r="A13">
        <v>26</v>
      </c>
      <c r="B13" t="s">
        <v>38</v>
      </c>
      <c r="C13" t="s">
        <v>39</v>
      </c>
      <c r="D13" t="s">
        <v>226</v>
      </c>
      <c r="E13" s="4" t="s">
        <v>196</v>
      </c>
      <c r="F13">
        <v>10</v>
      </c>
      <c r="G13">
        <v>0</v>
      </c>
      <c r="H13">
        <v>1</v>
      </c>
      <c r="I13">
        <v>1</v>
      </c>
      <c r="J13">
        <v>1</v>
      </c>
      <c r="K13">
        <f t="shared" si="1"/>
        <v>0</v>
      </c>
      <c r="L13">
        <f t="shared" si="2"/>
        <v>1</v>
      </c>
      <c r="M13">
        <f t="shared" si="3"/>
        <v>1</v>
      </c>
      <c r="N13">
        <f t="shared" si="4"/>
        <v>1</v>
      </c>
      <c r="O13" s="4">
        <f t="shared" si="5"/>
        <v>1</v>
      </c>
      <c r="P13" s="4">
        <f t="shared" si="6"/>
        <v>1</v>
      </c>
      <c r="Q13" s="4">
        <f t="shared" si="7"/>
        <v>1</v>
      </c>
      <c r="R13">
        <f t="shared" si="8"/>
        <v>0</v>
      </c>
      <c r="S13">
        <f t="shared" si="9"/>
        <v>0</v>
      </c>
      <c r="T13">
        <f t="shared" si="10"/>
        <v>0</v>
      </c>
      <c r="U13">
        <f t="shared" si="11"/>
        <v>0</v>
      </c>
      <c r="V13">
        <f t="shared" si="12"/>
        <v>0</v>
      </c>
      <c r="W13">
        <f t="shared" si="13"/>
        <v>0</v>
      </c>
      <c r="X13">
        <f t="shared" si="14"/>
        <v>0</v>
      </c>
      <c r="Y13">
        <v>1</v>
      </c>
      <c r="Z13">
        <v>1</v>
      </c>
      <c r="AA13">
        <v>1</v>
      </c>
      <c r="AB13">
        <f t="shared" si="15"/>
        <v>0</v>
      </c>
      <c r="AC13">
        <f t="shared" si="16"/>
        <v>0</v>
      </c>
      <c r="AD13">
        <f t="shared" si="17"/>
        <v>0</v>
      </c>
    </row>
    <row r="14" spans="1:30">
      <c r="A14" s="2">
        <v>21</v>
      </c>
      <c r="B14" s="1" t="s">
        <v>40</v>
      </c>
      <c r="C14" s="1" t="s">
        <v>41</v>
      </c>
      <c r="D14" s="1" t="s">
        <v>225</v>
      </c>
      <c r="E14" s="4" t="s">
        <v>195</v>
      </c>
      <c r="F14">
        <v>4</v>
      </c>
      <c r="G14">
        <v>6</v>
      </c>
      <c r="H14" s="2">
        <v>0.4</v>
      </c>
      <c r="I14">
        <v>0.9</v>
      </c>
      <c r="J14" s="2">
        <v>0.5</v>
      </c>
      <c r="K14">
        <f t="shared" si="1"/>
        <v>0.5</v>
      </c>
      <c r="L14">
        <f t="shared" si="2"/>
        <v>0</v>
      </c>
      <c r="M14">
        <f t="shared" si="3"/>
        <v>1</v>
      </c>
      <c r="N14">
        <f t="shared" si="4"/>
        <v>0</v>
      </c>
      <c r="O14" s="4">
        <f t="shared" si="5"/>
        <v>1</v>
      </c>
      <c r="P14" s="4">
        <f t="shared" si="6"/>
        <v>0</v>
      </c>
      <c r="Q14" s="4">
        <f t="shared" si="7"/>
        <v>1</v>
      </c>
      <c r="R14">
        <f t="shared" si="8"/>
        <v>1</v>
      </c>
      <c r="S14">
        <f t="shared" si="9"/>
        <v>0</v>
      </c>
      <c r="T14">
        <f t="shared" si="10"/>
        <v>0</v>
      </c>
      <c r="U14">
        <f t="shared" si="11"/>
        <v>1</v>
      </c>
      <c r="V14">
        <f t="shared" si="12"/>
        <v>0</v>
      </c>
      <c r="W14">
        <f t="shared" si="13"/>
        <v>1</v>
      </c>
      <c r="X14">
        <f t="shared" si="14"/>
        <v>0</v>
      </c>
      <c r="Y14">
        <v>0.6</v>
      </c>
      <c r="Z14" s="3">
        <v>0.9</v>
      </c>
      <c r="AA14">
        <v>0.5</v>
      </c>
      <c r="AB14">
        <f t="shared" si="15"/>
        <v>0.8</v>
      </c>
      <c r="AC14">
        <f t="shared" si="16"/>
        <v>0</v>
      </c>
      <c r="AD14">
        <f t="shared" si="17"/>
        <v>-9.9999999999999978E-2</v>
      </c>
    </row>
    <row r="15" spans="1:30">
      <c r="A15" s="4">
        <v>22</v>
      </c>
      <c r="B15" s="4" t="s">
        <v>42</v>
      </c>
      <c r="C15" s="4" t="s">
        <v>43</v>
      </c>
      <c r="D15" s="4" t="s">
        <v>225</v>
      </c>
      <c r="E15" s="4" t="s">
        <v>196</v>
      </c>
      <c r="F15">
        <v>10</v>
      </c>
      <c r="G15">
        <v>0</v>
      </c>
      <c r="H15">
        <v>1</v>
      </c>
      <c r="I15">
        <v>0.9</v>
      </c>
      <c r="J15">
        <v>0.9</v>
      </c>
      <c r="K15">
        <f t="shared" si="1"/>
        <v>9.9999999999999978E-2</v>
      </c>
      <c r="L15">
        <f t="shared" si="2"/>
        <v>1</v>
      </c>
      <c r="M15">
        <f t="shared" si="3"/>
        <v>1</v>
      </c>
      <c r="N15">
        <f t="shared" si="4"/>
        <v>1</v>
      </c>
      <c r="O15" s="4">
        <f t="shared" si="5"/>
        <v>1</v>
      </c>
      <c r="P15" s="4">
        <f t="shared" si="6"/>
        <v>1</v>
      </c>
      <c r="Q15" s="4">
        <f t="shared" si="7"/>
        <v>1</v>
      </c>
      <c r="R15">
        <f t="shared" si="8"/>
        <v>0</v>
      </c>
      <c r="S15">
        <f t="shared" si="9"/>
        <v>0</v>
      </c>
      <c r="T15">
        <f t="shared" si="10"/>
        <v>0</v>
      </c>
      <c r="U15">
        <f t="shared" si="11"/>
        <v>1</v>
      </c>
      <c r="V15">
        <f t="shared" si="12"/>
        <v>0</v>
      </c>
      <c r="W15">
        <f t="shared" si="13"/>
        <v>1</v>
      </c>
      <c r="X15">
        <f t="shared" si="14"/>
        <v>0</v>
      </c>
      <c r="Y15">
        <v>1</v>
      </c>
      <c r="Z15">
        <v>0.9</v>
      </c>
      <c r="AA15">
        <v>0.9</v>
      </c>
      <c r="AB15">
        <f t="shared" si="15"/>
        <v>0.19999999999999996</v>
      </c>
      <c r="AC15">
        <f t="shared" si="16"/>
        <v>0</v>
      </c>
      <c r="AD15">
        <f t="shared" si="17"/>
        <v>-9.9999999999999978E-2</v>
      </c>
    </row>
    <row r="16" spans="1:30">
      <c r="A16">
        <v>288</v>
      </c>
      <c r="B16" s="1" t="s">
        <v>44</v>
      </c>
      <c r="C16" s="1" t="s">
        <v>45</v>
      </c>
      <c r="D16" s="1" t="s">
        <v>225</v>
      </c>
      <c r="E16" s="4" t="s">
        <v>196</v>
      </c>
      <c r="F16">
        <v>9</v>
      </c>
      <c r="G16">
        <v>1</v>
      </c>
      <c r="H16">
        <v>0.9</v>
      </c>
      <c r="I16" s="2">
        <v>0.5</v>
      </c>
      <c r="J16">
        <v>1</v>
      </c>
      <c r="K16">
        <f t="shared" si="1"/>
        <v>0.5</v>
      </c>
      <c r="L16">
        <f t="shared" si="2"/>
        <v>1</v>
      </c>
      <c r="M16">
        <f t="shared" si="3"/>
        <v>0</v>
      </c>
      <c r="N16">
        <f t="shared" si="4"/>
        <v>1</v>
      </c>
      <c r="O16" s="4">
        <f t="shared" si="5"/>
        <v>1</v>
      </c>
      <c r="P16" s="4">
        <f t="shared" si="6"/>
        <v>0</v>
      </c>
      <c r="Q16" s="4">
        <f t="shared" si="7"/>
        <v>1</v>
      </c>
      <c r="R16">
        <f t="shared" si="8"/>
        <v>1</v>
      </c>
      <c r="S16">
        <f t="shared" si="9"/>
        <v>0</v>
      </c>
      <c r="T16">
        <f t="shared" si="10"/>
        <v>0</v>
      </c>
      <c r="U16">
        <f t="shared" si="11"/>
        <v>0</v>
      </c>
      <c r="V16">
        <f t="shared" si="12"/>
        <v>1</v>
      </c>
      <c r="W16">
        <f t="shared" si="13"/>
        <v>1</v>
      </c>
      <c r="X16">
        <f t="shared" si="14"/>
        <v>0</v>
      </c>
      <c r="Y16">
        <v>0.9</v>
      </c>
      <c r="Z16">
        <v>0.5</v>
      </c>
      <c r="AA16">
        <v>1</v>
      </c>
      <c r="AB16">
        <f t="shared" si="15"/>
        <v>1</v>
      </c>
      <c r="AC16">
        <f t="shared" si="16"/>
        <v>9.9999999999999978E-2</v>
      </c>
      <c r="AD16">
        <f t="shared" si="17"/>
        <v>0</v>
      </c>
    </row>
    <row r="17" spans="1:30">
      <c r="A17" s="5">
        <v>1163</v>
      </c>
      <c r="B17" s="5" t="s">
        <v>46</v>
      </c>
      <c r="C17" s="5" t="s">
        <v>47</v>
      </c>
      <c r="D17" s="5" t="s">
        <v>226</v>
      </c>
      <c r="E17" s="5" t="s">
        <v>195</v>
      </c>
      <c r="F17">
        <v>7</v>
      </c>
      <c r="G17">
        <v>2</v>
      </c>
      <c r="H17">
        <v>0.77777777777799995</v>
      </c>
      <c r="I17">
        <v>0.555555555556</v>
      </c>
      <c r="J17">
        <v>0.625</v>
      </c>
      <c r="K17">
        <f t="shared" si="1"/>
        <v>0.22222222222199994</v>
      </c>
      <c r="L17">
        <f t="shared" si="2"/>
        <v>1</v>
      </c>
      <c r="M17">
        <f t="shared" si="3"/>
        <v>1</v>
      </c>
      <c r="N17">
        <f t="shared" si="4"/>
        <v>1</v>
      </c>
      <c r="O17" s="4">
        <f t="shared" si="5"/>
        <v>0</v>
      </c>
      <c r="P17" s="4">
        <f t="shared" si="6"/>
        <v>0</v>
      </c>
      <c r="Q17" s="9">
        <f t="shared" si="7"/>
        <v>0</v>
      </c>
      <c r="R17">
        <f t="shared" si="8"/>
        <v>0</v>
      </c>
      <c r="S17">
        <f t="shared" si="9"/>
        <v>0</v>
      </c>
      <c r="T17">
        <f t="shared" si="10"/>
        <v>0</v>
      </c>
      <c r="U17">
        <f t="shared" si="11"/>
        <v>0</v>
      </c>
      <c r="V17">
        <f t="shared" si="12"/>
        <v>0</v>
      </c>
      <c r="W17">
        <f t="shared" si="13"/>
        <v>0</v>
      </c>
      <c r="X17">
        <f t="shared" si="14"/>
        <v>0</v>
      </c>
      <c r="Y17">
        <v>0.77777777777799995</v>
      </c>
      <c r="Z17">
        <v>0.555555555556</v>
      </c>
      <c r="AA17">
        <v>0.625</v>
      </c>
      <c r="AB17">
        <f t="shared" si="15"/>
        <v>0.44444444444399989</v>
      </c>
      <c r="AC17">
        <f t="shared" si="16"/>
        <v>0</v>
      </c>
      <c r="AD17">
        <f t="shared" si="17"/>
        <v>0</v>
      </c>
    </row>
    <row r="18" spans="1:30">
      <c r="A18">
        <v>1735</v>
      </c>
      <c r="B18" t="s">
        <v>48</v>
      </c>
      <c r="C18" t="s">
        <v>49</v>
      </c>
      <c r="D18" t="s">
        <v>225</v>
      </c>
      <c r="E18" s="4" t="s">
        <v>196</v>
      </c>
      <c r="F18">
        <v>9</v>
      </c>
      <c r="G18">
        <v>1</v>
      </c>
      <c r="H18">
        <v>0.9</v>
      </c>
      <c r="I18">
        <v>1</v>
      </c>
      <c r="J18">
        <v>0.9</v>
      </c>
      <c r="K18">
        <f t="shared" si="1"/>
        <v>9.9999999999999978E-2</v>
      </c>
      <c r="L18">
        <f t="shared" si="2"/>
        <v>1</v>
      </c>
      <c r="M18">
        <f t="shared" si="3"/>
        <v>1</v>
      </c>
      <c r="N18">
        <f t="shared" si="4"/>
        <v>1</v>
      </c>
      <c r="O18" s="4">
        <f t="shared" si="5"/>
        <v>1</v>
      </c>
      <c r="P18" s="4">
        <f t="shared" si="6"/>
        <v>1</v>
      </c>
      <c r="Q18" s="4">
        <f t="shared" si="7"/>
        <v>1</v>
      </c>
      <c r="R18">
        <f t="shared" si="8"/>
        <v>0</v>
      </c>
      <c r="S18">
        <f t="shared" si="9"/>
        <v>0</v>
      </c>
      <c r="T18">
        <f t="shared" si="10"/>
        <v>0</v>
      </c>
      <c r="U18">
        <f t="shared" si="11"/>
        <v>0</v>
      </c>
      <c r="V18">
        <f t="shared" si="12"/>
        <v>0</v>
      </c>
      <c r="W18">
        <f t="shared" si="13"/>
        <v>0</v>
      </c>
      <c r="X18">
        <f t="shared" si="14"/>
        <v>1</v>
      </c>
      <c r="Y18">
        <v>0.9</v>
      </c>
      <c r="Z18" s="3">
        <v>1</v>
      </c>
      <c r="AA18">
        <v>0.9</v>
      </c>
      <c r="AB18">
        <f t="shared" si="15"/>
        <v>0.19999999999999996</v>
      </c>
      <c r="AC18">
        <f t="shared" si="16"/>
        <v>0</v>
      </c>
      <c r="AD18">
        <f t="shared" si="17"/>
        <v>0</v>
      </c>
    </row>
    <row r="19" spans="1:30">
      <c r="A19">
        <v>3257</v>
      </c>
      <c r="B19" s="1" t="s">
        <v>50</v>
      </c>
      <c r="C19" s="1" t="s">
        <v>51</v>
      </c>
      <c r="D19" s="1" t="s">
        <v>226</v>
      </c>
      <c r="E19" s="4" t="s">
        <v>195</v>
      </c>
      <c r="F19">
        <v>1</v>
      </c>
      <c r="G19">
        <v>9</v>
      </c>
      <c r="H19">
        <v>0.1</v>
      </c>
      <c r="I19">
        <v>0.8</v>
      </c>
      <c r="J19">
        <v>0.111111111111</v>
      </c>
      <c r="K19">
        <f t="shared" si="1"/>
        <v>0.70000000000000007</v>
      </c>
      <c r="L19">
        <f t="shared" si="2"/>
        <v>0</v>
      </c>
      <c r="M19">
        <f t="shared" si="3"/>
        <v>1</v>
      </c>
      <c r="N19">
        <f t="shared" si="4"/>
        <v>0</v>
      </c>
      <c r="O19" s="4">
        <f t="shared" si="5"/>
        <v>1</v>
      </c>
      <c r="P19" s="4">
        <f t="shared" si="6"/>
        <v>0</v>
      </c>
      <c r="Q19" s="4">
        <f t="shared" si="7"/>
        <v>1</v>
      </c>
      <c r="R19">
        <f t="shared" si="8"/>
        <v>1</v>
      </c>
      <c r="S19">
        <f t="shared" si="9"/>
        <v>0</v>
      </c>
      <c r="T19">
        <f t="shared" si="10"/>
        <v>0</v>
      </c>
      <c r="U19">
        <f t="shared" si="11"/>
        <v>1</v>
      </c>
      <c r="V19">
        <f t="shared" si="12"/>
        <v>0</v>
      </c>
      <c r="W19">
        <f t="shared" si="13"/>
        <v>1</v>
      </c>
      <c r="X19">
        <f t="shared" si="14"/>
        <v>0</v>
      </c>
      <c r="Y19">
        <v>0.9</v>
      </c>
      <c r="Z19">
        <v>0.8</v>
      </c>
      <c r="AA19">
        <v>0.88888888888899997</v>
      </c>
      <c r="AB19">
        <f t="shared" si="15"/>
        <v>0.19999999999999996</v>
      </c>
      <c r="AC19">
        <f t="shared" si="16"/>
        <v>0</v>
      </c>
      <c r="AD19">
        <f t="shared" si="17"/>
        <v>-1.1111111111000049E-2</v>
      </c>
    </row>
    <row r="20" spans="1:30">
      <c r="A20">
        <v>1502</v>
      </c>
      <c r="B20" t="s">
        <v>52</v>
      </c>
      <c r="C20" t="s">
        <v>53</v>
      </c>
      <c r="D20" t="s">
        <v>225</v>
      </c>
      <c r="E20" s="4" t="s">
        <v>196</v>
      </c>
      <c r="F20">
        <v>10</v>
      </c>
      <c r="G20">
        <v>0</v>
      </c>
      <c r="H20">
        <v>1</v>
      </c>
      <c r="I20">
        <v>0.8</v>
      </c>
      <c r="J20">
        <v>1</v>
      </c>
      <c r="K20">
        <f t="shared" si="1"/>
        <v>0.19999999999999996</v>
      </c>
      <c r="L20">
        <f t="shared" si="2"/>
        <v>1</v>
      </c>
      <c r="M20">
        <f t="shared" si="3"/>
        <v>1</v>
      </c>
      <c r="N20">
        <f t="shared" si="4"/>
        <v>1</v>
      </c>
      <c r="O20" s="4">
        <f t="shared" si="5"/>
        <v>1</v>
      </c>
      <c r="P20" s="4">
        <f t="shared" si="6"/>
        <v>1</v>
      </c>
      <c r="Q20" s="4">
        <f t="shared" si="7"/>
        <v>1</v>
      </c>
      <c r="R20">
        <f t="shared" si="8"/>
        <v>0</v>
      </c>
      <c r="S20">
        <f t="shared" si="9"/>
        <v>0</v>
      </c>
      <c r="T20">
        <f t="shared" si="10"/>
        <v>0</v>
      </c>
      <c r="U20">
        <f t="shared" si="11"/>
        <v>0</v>
      </c>
      <c r="V20">
        <f t="shared" si="12"/>
        <v>0</v>
      </c>
      <c r="W20">
        <f t="shared" si="13"/>
        <v>1</v>
      </c>
      <c r="X20">
        <f t="shared" si="14"/>
        <v>0</v>
      </c>
      <c r="Y20">
        <v>1</v>
      </c>
      <c r="Z20">
        <v>0.8</v>
      </c>
      <c r="AA20">
        <v>1</v>
      </c>
      <c r="AB20">
        <f t="shared" si="15"/>
        <v>0.39999999999999991</v>
      </c>
      <c r="AC20">
        <f t="shared" si="16"/>
        <v>0</v>
      </c>
      <c r="AD20">
        <f t="shared" si="17"/>
        <v>0</v>
      </c>
    </row>
    <row r="21" spans="1:30">
      <c r="A21">
        <v>0</v>
      </c>
      <c r="B21" t="s">
        <v>54</v>
      </c>
      <c r="C21" t="s">
        <v>55</v>
      </c>
      <c r="D21" t="s">
        <v>226</v>
      </c>
      <c r="E21" s="4" t="s">
        <v>196</v>
      </c>
      <c r="F21">
        <v>9</v>
      </c>
      <c r="G21">
        <v>1</v>
      </c>
      <c r="H21">
        <v>0.9</v>
      </c>
      <c r="I21">
        <v>1</v>
      </c>
      <c r="J21">
        <v>1</v>
      </c>
      <c r="K21">
        <f t="shared" si="1"/>
        <v>9.9999999999999978E-2</v>
      </c>
      <c r="L21">
        <f t="shared" si="2"/>
        <v>1</v>
      </c>
      <c r="M21">
        <f t="shared" si="3"/>
        <v>1</v>
      </c>
      <c r="N21">
        <f t="shared" si="4"/>
        <v>1</v>
      </c>
      <c r="O21" s="4">
        <f t="shared" si="5"/>
        <v>1</v>
      </c>
      <c r="P21" s="4">
        <f t="shared" si="6"/>
        <v>1</v>
      </c>
      <c r="Q21" s="4">
        <f t="shared" si="7"/>
        <v>1</v>
      </c>
      <c r="R21">
        <f t="shared" si="8"/>
        <v>0</v>
      </c>
      <c r="S21">
        <f t="shared" si="9"/>
        <v>0</v>
      </c>
      <c r="T21">
        <f t="shared" si="10"/>
        <v>0</v>
      </c>
      <c r="U21">
        <f t="shared" si="11"/>
        <v>0</v>
      </c>
      <c r="V21">
        <f t="shared" si="12"/>
        <v>1</v>
      </c>
      <c r="W21">
        <f t="shared" si="13"/>
        <v>0</v>
      </c>
      <c r="X21">
        <f t="shared" si="14"/>
        <v>1</v>
      </c>
      <c r="Y21">
        <v>0.9</v>
      </c>
      <c r="Z21" s="3">
        <v>1</v>
      </c>
      <c r="AA21">
        <v>1</v>
      </c>
      <c r="AB21">
        <f t="shared" si="15"/>
        <v>0.19999999999999996</v>
      </c>
      <c r="AC21">
        <f t="shared" si="16"/>
        <v>9.9999999999999978E-2</v>
      </c>
      <c r="AD21">
        <f t="shared" si="17"/>
        <v>0</v>
      </c>
    </row>
    <row r="22" spans="1:30">
      <c r="A22">
        <v>652</v>
      </c>
      <c r="B22" s="1" t="s">
        <v>56</v>
      </c>
      <c r="C22" s="1" t="s">
        <v>57</v>
      </c>
      <c r="D22" s="1" t="s">
        <v>226</v>
      </c>
      <c r="E22" s="4" t="s">
        <v>195</v>
      </c>
      <c r="F22">
        <v>1</v>
      </c>
      <c r="G22">
        <v>9</v>
      </c>
      <c r="H22">
        <v>0.1</v>
      </c>
      <c r="I22">
        <v>0.7</v>
      </c>
      <c r="J22">
        <v>0.33333333333300003</v>
      </c>
      <c r="K22">
        <f t="shared" si="1"/>
        <v>0.6</v>
      </c>
      <c r="L22">
        <f t="shared" si="2"/>
        <v>0</v>
      </c>
      <c r="M22">
        <f t="shared" si="3"/>
        <v>1</v>
      </c>
      <c r="N22">
        <f t="shared" si="4"/>
        <v>0</v>
      </c>
      <c r="O22" s="4">
        <f t="shared" si="5"/>
        <v>1</v>
      </c>
      <c r="P22" s="4">
        <f t="shared" si="6"/>
        <v>0</v>
      </c>
      <c r="Q22" s="4">
        <f t="shared" si="7"/>
        <v>1</v>
      </c>
      <c r="R22">
        <f t="shared" si="8"/>
        <v>1</v>
      </c>
      <c r="S22">
        <f t="shared" si="9"/>
        <v>0</v>
      </c>
      <c r="T22">
        <f t="shared" si="10"/>
        <v>0</v>
      </c>
      <c r="U22">
        <f t="shared" si="11"/>
        <v>1</v>
      </c>
      <c r="V22">
        <f t="shared" si="12"/>
        <v>0</v>
      </c>
      <c r="W22">
        <f t="shared" si="13"/>
        <v>1</v>
      </c>
      <c r="X22">
        <f t="shared" si="14"/>
        <v>0</v>
      </c>
      <c r="Y22">
        <v>0.9</v>
      </c>
      <c r="Z22">
        <v>0.7</v>
      </c>
      <c r="AA22">
        <v>0.66666666666700003</v>
      </c>
      <c r="AB22">
        <f t="shared" si="15"/>
        <v>0.46666666666599999</v>
      </c>
      <c r="AC22">
        <f t="shared" si="16"/>
        <v>0</v>
      </c>
      <c r="AD22">
        <f t="shared" si="17"/>
        <v>-0.23333333333299999</v>
      </c>
    </row>
    <row r="23" spans="1:30">
      <c r="A23">
        <v>4</v>
      </c>
      <c r="B23" t="s">
        <v>58</v>
      </c>
      <c r="C23" t="s">
        <v>59</v>
      </c>
      <c r="D23" t="s">
        <v>226</v>
      </c>
      <c r="E23" s="4" t="s">
        <v>196</v>
      </c>
      <c r="F23">
        <v>9</v>
      </c>
      <c r="G23">
        <v>1</v>
      </c>
      <c r="H23">
        <v>0.9</v>
      </c>
      <c r="I23">
        <v>1</v>
      </c>
      <c r="J23">
        <v>1</v>
      </c>
      <c r="K23">
        <f t="shared" si="1"/>
        <v>9.9999999999999978E-2</v>
      </c>
      <c r="L23">
        <f t="shared" si="2"/>
        <v>1</v>
      </c>
      <c r="M23">
        <f t="shared" si="3"/>
        <v>1</v>
      </c>
      <c r="N23">
        <f t="shared" si="4"/>
        <v>1</v>
      </c>
      <c r="O23" s="4">
        <f t="shared" si="5"/>
        <v>1</v>
      </c>
      <c r="P23" s="4">
        <f t="shared" si="6"/>
        <v>1</v>
      </c>
      <c r="Q23" s="4">
        <f t="shared" si="7"/>
        <v>1</v>
      </c>
      <c r="R23">
        <f t="shared" si="8"/>
        <v>0</v>
      </c>
      <c r="S23">
        <f t="shared" si="9"/>
        <v>0</v>
      </c>
      <c r="T23">
        <f t="shared" si="10"/>
        <v>0</v>
      </c>
      <c r="U23">
        <f t="shared" si="11"/>
        <v>0</v>
      </c>
      <c r="V23">
        <f t="shared" si="12"/>
        <v>1</v>
      </c>
      <c r="W23">
        <f t="shared" si="13"/>
        <v>0</v>
      </c>
      <c r="X23">
        <f t="shared" si="14"/>
        <v>1</v>
      </c>
      <c r="Y23">
        <v>0.9</v>
      </c>
      <c r="Z23" s="3">
        <v>1</v>
      </c>
      <c r="AA23">
        <v>1</v>
      </c>
      <c r="AB23">
        <f t="shared" si="15"/>
        <v>0.19999999999999996</v>
      </c>
      <c r="AC23">
        <f t="shared" si="16"/>
        <v>9.9999999999999978E-2</v>
      </c>
      <c r="AD23">
        <f t="shared" si="17"/>
        <v>0</v>
      </c>
    </row>
    <row r="24" spans="1:30">
      <c r="A24">
        <v>509</v>
      </c>
      <c r="B24" t="s">
        <v>60</v>
      </c>
      <c r="C24" t="s">
        <v>61</v>
      </c>
      <c r="D24" t="s">
        <v>225</v>
      </c>
      <c r="E24" s="4" t="s">
        <v>196</v>
      </c>
      <c r="F24">
        <v>10</v>
      </c>
      <c r="G24">
        <v>0</v>
      </c>
      <c r="H24">
        <v>1</v>
      </c>
      <c r="I24">
        <v>1</v>
      </c>
      <c r="J24">
        <v>1</v>
      </c>
      <c r="K24">
        <f t="shared" si="1"/>
        <v>0</v>
      </c>
      <c r="L24">
        <f t="shared" si="2"/>
        <v>1</v>
      </c>
      <c r="M24">
        <f t="shared" si="3"/>
        <v>1</v>
      </c>
      <c r="N24">
        <f t="shared" si="4"/>
        <v>1</v>
      </c>
      <c r="O24" s="4">
        <f t="shared" si="5"/>
        <v>1</v>
      </c>
      <c r="P24" s="4">
        <f t="shared" si="6"/>
        <v>1</v>
      </c>
      <c r="Q24" s="4">
        <f t="shared" si="7"/>
        <v>1</v>
      </c>
      <c r="R24">
        <f t="shared" si="8"/>
        <v>0</v>
      </c>
      <c r="S24">
        <f t="shared" si="9"/>
        <v>0</v>
      </c>
      <c r="T24">
        <f t="shared" si="10"/>
        <v>0</v>
      </c>
      <c r="U24">
        <f t="shared" si="11"/>
        <v>0</v>
      </c>
      <c r="V24">
        <f t="shared" si="12"/>
        <v>0</v>
      </c>
      <c r="W24">
        <f t="shared" si="13"/>
        <v>0</v>
      </c>
      <c r="X24">
        <f t="shared" si="14"/>
        <v>0</v>
      </c>
      <c r="Y24">
        <v>1</v>
      </c>
      <c r="Z24">
        <v>1</v>
      </c>
      <c r="AA24">
        <v>1</v>
      </c>
      <c r="AB24">
        <f t="shared" si="15"/>
        <v>0</v>
      </c>
      <c r="AC24">
        <f t="shared" si="16"/>
        <v>0</v>
      </c>
      <c r="AD24">
        <f t="shared" si="17"/>
        <v>0</v>
      </c>
    </row>
    <row r="25" spans="1:30">
      <c r="A25">
        <v>31</v>
      </c>
      <c r="B25" s="1" t="s">
        <v>62</v>
      </c>
      <c r="C25" s="1" t="s">
        <v>63</v>
      </c>
      <c r="D25" s="1" t="s">
        <v>226</v>
      </c>
      <c r="E25" s="4" t="s">
        <v>195</v>
      </c>
      <c r="F25">
        <v>9</v>
      </c>
      <c r="G25">
        <v>19</v>
      </c>
      <c r="H25">
        <v>0.321428571429</v>
      </c>
      <c r="I25">
        <v>0.60714285714299998</v>
      </c>
      <c r="J25">
        <v>0.35714285714299998</v>
      </c>
      <c r="K25">
        <f t="shared" si="1"/>
        <v>0.28571428571399998</v>
      </c>
      <c r="L25">
        <f t="shared" si="2"/>
        <v>0</v>
      </c>
      <c r="M25">
        <f t="shared" si="3"/>
        <v>1</v>
      </c>
      <c r="N25">
        <f t="shared" si="4"/>
        <v>0</v>
      </c>
      <c r="O25" s="4">
        <f t="shared" si="5"/>
        <v>1</v>
      </c>
      <c r="P25" s="4">
        <f t="shared" si="6"/>
        <v>0</v>
      </c>
      <c r="Q25" s="4">
        <f t="shared" si="7"/>
        <v>1</v>
      </c>
      <c r="R25">
        <f t="shared" si="8"/>
        <v>1</v>
      </c>
      <c r="S25">
        <f t="shared" si="9"/>
        <v>0</v>
      </c>
      <c r="T25">
        <f t="shared" si="10"/>
        <v>0</v>
      </c>
      <c r="U25">
        <f t="shared" si="11"/>
        <v>1</v>
      </c>
      <c r="V25">
        <f t="shared" si="12"/>
        <v>0</v>
      </c>
      <c r="W25">
        <f t="shared" si="13"/>
        <v>1</v>
      </c>
      <c r="X25">
        <f t="shared" si="14"/>
        <v>0</v>
      </c>
      <c r="Y25">
        <v>0.67857142857099995</v>
      </c>
      <c r="Z25">
        <v>0.60714285714299998</v>
      </c>
      <c r="AA25">
        <v>0.64285714285700002</v>
      </c>
      <c r="AB25">
        <f t="shared" si="15"/>
        <v>0.14285714285599993</v>
      </c>
      <c r="AC25">
        <f t="shared" si="16"/>
        <v>0</v>
      </c>
      <c r="AD25">
        <f t="shared" si="17"/>
        <v>-3.5714285713999927E-2</v>
      </c>
    </row>
    <row r="26" spans="1:30">
      <c r="A26">
        <v>287</v>
      </c>
      <c r="B26" s="1" t="s">
        <v>64</v>
      </c>
      <c r="C26" s="1" t="s">
        <v>65</v>
      </c>
      <c r="D26" s="1" t="s">
        <v>226</v>
      </c>
      <c r="E26" s="4" t="s">
        <v>195</v>
      </c>
      <c r="F26">
        <v>3</v>
      </c>
      <c r="G26">
        <v>7</v>
      </c>
      <c r="H26">
        <v>0.3</v>
      </c>
      <c r="I26">
        <v>0.8</v>
      </c>
      <c r="J26">
        <v>0.2</v>
      </c>
      <c r="K26">
        <f t="shared" si="1"/>
        <v>0.60000000000000009</v>
      </c>
      <c r="L26">
        <f t="shared" si="2"/>
        <v>0</v>
      </c>
      <c r="M26">
        <f t="shared" si="3"/>
        <v>1</v>
      </c>
      <c r="N26">
        <f t="shared" si="4"/>
        <v>0</v>
      </c>
      <c r="O26" s="4">
        <f t="shared" si="5"/>
        <v>1</v>
      </c>
      <c r="P26" s="4">
        <f t="shared" si="6"/>
        <v>0</v>
      </c>
      <c r="Q26" s="4">
        <f t="shared" si="7"/>
        <v>1</v>
      </c>
      <c r="R26">
        <f t="shared" si="8"/>
        <v>1</v>
      </c>
      <c r="S26">
        <f t="shared" si="9"/>
        <v>0</v>
      </c>
      <c r="T26">
        <f t="shared" si="10"/>
        <v>0</v>
      </c>
      <c r="U26">
        <f t="shared" si="11"/>
        <v>0</v>
      </c>
      <c r="V26">
        <f t="shared" si="12"/>
        <v>1</v>
      </c>
      <c r="W26">
        <f t="shared" si="13"/>
        <v>1</v>
      </c>
      <c r="X26">
        <f t="shared" si="14"/>
        <v>0</v>
      </c>
      <c r="Y26">
        <v>0.7</v>
      </c>
      <c r="Z26" s="3">
        <v>0.8</v>
      </c>
      <c r="AA26">
        <v>0.8</v>
      </c>
      <c r="AB26">
        <f t="shared" si="15"/>
        <v>0.20000000000000018</v>
      </c>
      <c r="AC26">
        <f t="shared" si="16"/>
        <v>0.10000000000000009</v>
      </c>
      <c r="AD26">
        <f t="shared" si="17"/>
        <v>0</v>
      </c>
    </row>
    <row r="27" spans="1:30">
      <c r="A27">
        <v>653</v>
      </c>
      <c r="B27" t="s">
        <v>66</v>
      </c>
      <c r="C27" t="s">
        <v>67</v>
      </c>
      <c r="D27" s="1" t="s">
        <v>225</v>
      </c>
      <c r="E27" s="4" t="s">
        <v>196</v>
      </c>
      <c r="F27">
        <v>10</v>
      </c>
      <c r="G27">
        <v>0</v>
      </c>
      <c r="H27">
        <v>1</v>
      </c>
      <c r="I27">
        <v>1</v>
      </c>
      <c r="J27">
        <v>1</v>
      </c>
      <c r="K27">
        <f t="shared" si="1"/>
        <v>0</v>
      </c>
      <c r="L27">
        <f t="shared" si="2"/>
        <v>1</v>
      </c>
      <c r="M27">
        <f t="shared" si="3"/>
        <v>1</v>
      </c>
      <c r="N27">
        <f t="shared" si="4"/>
        <v>1</v>
      </c>
      <c r="O27" s="4">
        <f t="shared" si="5"/>
        <v>1</v>
      </c>
      <c r="P27" s="4">
        <f t="shared" si="6"/>
        <v>1</v>
      </c>
      <c r="Q27" s="4">
        <f t="shared" si="7"/>
        <v>1</v>
      </c>
      <c r="R27">
        <f t="shared" si="8"/>
        <v>0</v>
      </c>
      <c r="S27">
        <f t="shared" si="9"/>
        <v>0</v>
      </c>
      <c r="T27">
        <f t="shared" si="10"/>
        <v>0</v>
      </c>
      <c r="U27">
        <f t="shared" si="11"/>
        <v>0</v>
      </c>
      <c r="V27">
        <f t="shared" si="12"/>
        <v>0</v>
      </c>
      <c r="W27">
        <f t="shared" si="13"/>
        <v>0</v>
      </c>
      <c r="X27">
        <f t="shared" si="14"/>
        <v>0</v>
      </c>
      <c r="Y27">
        <v>1</v>
      </c>
      <c r="Z27">
        <v>1</v>
      </c>
      <c r="AA27">
        <v>1</v>
      </c>
      <c r="AB27">
        <f t="shared" si="15"/>
        <v>0</v>
      </c>
      <c r="AC27">
        <f t="shared" si="16"/>
        <v>0</v>
      </c>
      <c r="AD27">
        <f t="shared" si="17"/>
        <v>0</v>
      </c>
    </row>
    <row r="28" spans="1:30">
      <c r="A28">
        <v>751</v>
      </c>
      <c r="B28" s="1" t="s">
        <v>68</v>
      </c>
      <c r="C28" s="1" t="s">
        <v>69</v>
      </c>
      <c r="D28" s="1" t="s">
        <v>226</v>
      </c>
      <c r="E28" s="4" t="s">
        <v>195</v>
      </c>
      <c r="F28">
        <v>5</v>
      </c>
      <c r="G28">
        <v>5</v>
      </c>
      <c r="H28" s="2">
        <v>0.5</v>
      </c>
      <c r="I28">
        <v>0.2</v>
      </c>
      <c r="J28">
        <v>0.33333333333300003</v>
      </c>
      <c r="K28">
        <f t="shared" si="1"/>
        <v>0.3</v>
      </c>
      <c r="L28">
        <f t="shared" si="2"/>
        <v>0</v>
      </c>
      <c r="M28">
        <f t="shared" si="3"/>
        <v>0</v>
      </c>
      <c r="N28">
        <f t="shared" si="4"/>
        <v>0</v>
      </c>
      <c r="O28" s="4">
        <f t="shared" si="5"/>
        <v>1</v>
      </c>
      <c r="P28" s="4">
        <f t="shared" si="6"/>
        <v>1</v>
      </c>
      <c r="Q28" s="4">
        <f t="shared" si="7"/>
        <v>1</v>
      </c>
      <c r="R28">
        <f t="shared" si="8"/>
        <v>0</v>
      </c>
      <c r="S28">
        <f t="shared" si="9"/>
        <v>0</v>
      </c>
      <c r="T28">
        <f t="shared" si="10"/>
        <v>0</v>
      </c>
      <c r="U28">
        <f t="shared" si="11"/>
        <v>0</v>
      </c>
      <c r="V28">
        <f t="shared" si="12"/>
        <v>1</v>
      </c>
      <c r="W28">
        <f t="shared" si="13"/>
        <v>0</v>
      </c>
      <c r="X28">
        <f t="shared" si="14"/>
        <v>1</v>
      </c>
      <c r="Y28">
        <v>0.5</v>
      </c>
      <c r="Z28" s="3">
        <v>0.8</v>
      </c>
      <c r="AA28">
        <v>0.66666666666700003</v>
      </c>
      <c r="AB28">
        <f t="shared" si="15"/>
        <v>0.60000000000000009</v>
      </c>
      <c r="AC28">
        <f t="shared" si="16"/>
        <v>0.16666666666700003</v>
      </c>
      <c r="AD28">
        <f t="shared" si="17"/>
        <v>0</v>
      </c>
    </row>
    <row r="29" spans="1:30">
      <c r="A29" s="2">
        <v>221</v>
      </c>
      <c r="B29" s="1" t="s">
        <v>70</v>
      </c>
      <c r="C29" s="1" t="s">
        <v>71</v>
      </c>
      <c r="D29" s="1" t="s">
        <v>225</v>
      </c>
      <c r="E29" s="4" t="s">
        <v>195</v>
      </c>
      <c r="F29">
        <v>5</v>
      </c>
      <c r="G29">
        <v>5</v>
      </c>
      <c r="H29" s="2">
        <v>0.5</v>
      </c>
      <c r="I29">
        <v>0.3</v>
      </c>
      <c r="J29" s="2">
        <v>0.5</v>
      </c>
      <c r="K29">
        <f t="shared" si="1"/>
        <v>0.2</v>
      </c>
      <c r="L29">
        <f t="shared" si="2"/>
        <v>0</v>
      </c>
      <c r="M29">
        <f t="shared" si="3"/>
        <v>0</v>
      </c>
      <c r="N29">
        <f t="shared" si="4"/>
        <v>0</v>
      </c>
      <c r="O29" s="4">
        <f t="shared" si="5"/>
        <v>1</v>
      </c>
      <c r="P29" s="4">
        <f t="shared" si="6"/>
        <v>1</v>
      </c>
      <c r="Q29" s="4">
        <f t="shared" si="7"/>
        <v>1</v>
      </c>
      <c r="R29">
        <f t="shared" si="8"/>
        <v>0</v>
      </c>
      <c r="S29">
        <f t="shared" si="9"/>
        <v>0</v>
      </c>
      <c r="T29">
        <f t="shared" si="10"/>
        <v>0</v>
      </c>
      <c r="U29">
        <f t="shared" si="11"/>
        <v>0</v>
      </c>
      <c r="V29">
        <f t="shared" si="12"/>
        <v>0</v>
      </c>
      <c r="W29">
        <f t="shared" si="13"/>
        <v>0</v>
      </c>
      <c r="X29">
        <f t="shared" si="14"/>
        <v>1</v>
      </c>
      <c r="Y29">
        <v>0.5</v>
      </c>
      <c r="Z29" s="3">
        <v>0.7</v>
      </c>
      <c r="AA29">
        <v>0.5</v>
      </c>
      <c r="AB29">
        <f t="shared" si="15"/>
        <v>0.39999999999999991</v>
      </c>
      <c r="AC29">
        <f t="shared" si="16"/>
        <v>0</v>
      </c>
      <c r="AD29">
        <f t="shared" si="17"/>
        <v>0</v>
      </c>
    </row>
    <row r="30" spans="1:30">
      <c r="A30">
        <v>2524</v>
      </c>
      <c r="B30" t="s">
        <v>72</v>
      </c>
      <c r="C30" t="s">
        <v>73</v>
      </c>
      <c r="D30" s="1" t="s">
        <v>225</v>
      </c>
      <c r="E30" s="4" t="s">
        <v>196</v>
      </c>
      <c r="F30">
        <v>10</v>
      </c>
      <c r="G30">
        <v>0</v>
      </c>
      <c r="H30">
        <v>1</v>
      </c>
      <c r="I30">
        <v>0.7</v>
      </c>
      <c r="J30">
        <v>0.9</v>
      </c>
      <c r="K30">
        <f t="shared" si="1"/>
        <v>0.30000000000000004</v>
      </c>
      <c r="L30">
        <f t="shared" si="2"/>
        <v>1</v>
      </c>
      <c r="M30">
        <f t="shared" si="3"/>
        <v>1</v>
      </c>
      <c r="N30">
        <f t="shared" si="4"/>
        <v>1</v>
      </c>
      <c r="O30" s="4">
        <f t="shared" si="5"/>
        <v>1</v>
      </c>
      <c r="P30" s="4">
        <f t="shared" si="6"/>
        <v>1</v>
      </c>
      <c r="Q30" s="4">
        <f t="shared" si="7"/>
        <v>1</v>
      </c>
      <c r="R30">
        <f t="shared" si="8"/>
        <v>0</v>
      </c>
      <c r="S30">
        <f t="shared" si="9"/>
        <v>0</v>
      </c>
      <c r="T30">
        <f t="shared" si="10"/>
        <v>0</v>
      </c>
      <c r="U30">
        <f t="shared" si="11"/>
        <v>1</v>
      </c>
      <c r="V30">
        <f t="shared" si="12"/>
        <v>0</v>
      </c>
      <c r="W30">
        <f t="shared" si="13"/>
        <v>1</v>
      </c>
      <c r="X30">
        <f t="shared" si="14"/>
        <v>0</v>
      </c>
      <c r="Y30">
        <v>1</v>
      </c>
      <c r="Z30">
        <v>0.7</v>
      </c>
      <c r="AA30">
        <v>0.9</v>
      </c>
      <c r="AB30">
        <f t="shared" si="15"/>
        <v>0.60000000000000009</v>
      </c>
      <c r="AC30">
        <f t="shared" si="16"/>
        <v>0</v>
      </c>
      <c r="AD30">
        <f t="shared" si="17"/>
        <v>-9.9999999999999978E-2</v>
      </c>
    </row>
    <row r="31" spans="1:30">
      <c r="A31">
        <v>715</v>
      </c>
      <c r="B31" t="s">
        <v>74</v>
      </c>
      <c r="C31" t="s">
        <v>75</v>
      </c>
      <c r="D31" s="1" t="s">
        <v>226</v>
      </c>
      <c r="E31" s="4" t="s">
        <v>196</v>
      </c>
      <c r="F31">
        <v>10</v>
      </c>
      <c r="G31">
        <v>0</v>
      </c>
      <c r="H31">
        <v>1</v>
      </c>
      <c r="I31">
        <v>0.9</v>
      </c>
      <c r="J31">
        <v>1</v>
      </c>
      <c r="K31">
        <f t="shared" si="1"/>
        <v>9.9999999999999978E-2</v>
      </c>
      <c r="L31">
        <f t="shared" si="2"/>
        <v>1</v>
      </c>
      <c r="M31">
        <f t="shared" si="3"/>
        <v>1</v>
      </c>
      <c r="N31">
        <f t="shared" si="4"/>
        <v>1</v>
      </c>
      <c r="O31" s="4">
        <f t="shared" si="5"/>
        <v>1</v>
      </c>
      <c r="P31" s="4">
        <f t="shared" si="6"/>
        <v>1</v>
      </c>
      <c r="Q31" s="4">
        <f t="shared" si="7"/>
        <v>1</v>
      </c>
      <c r="R31">
        <f t="shared" si="8"/>
        <v>0</v>
      </c>
      <c r="S31">
        <f t="shared" si="9"/>
        <v>0</v>
      </c>
      <c r="T31">
        <f t="shared" si="10"/>
        <v>0</v>
      </c>
      <c r="U31">
        <f t="shared" si="11"/>
        <v>0</v>
      </c>
      <c r="V31">
        <f t="shared" si="12"/>
        <v>0</v>
      </c>
      <c r="W31">
        <f t="shared" si="13"/>
        <v>1</v>
      </c>
      <c r="X31">
        <f t="shared" si="14"/>
        <v>0</v>
      </c>
      <c r="Y31">
        <v>1</v>
      </c>
      <c r="Z31">
        <v>0.9</v>
      </c>
      <c r="AA31">
        <v>1</v>
      </c>
      <c r="AB31">
        <f t="shared" si="15"/>
        <v>0.19999999999999996</v>
      </c>
      <c r="AC31">
        <f t="shared" si="16"/>
        <v>0</v>
      </c>
      <c r="AD31">
        <f t="shared" si="17"/>
        <v>0</v>
      </c>
    </row>
    <row r="32" spans="1:30">
      <c r="A32">
        <v>1327</v>
      </c>
      <c r="B32" t="s">
        <v>76</v>
      </c>
      <c r="C32" t="s">
        <v>77</v>
      </c>
      <c r="D32" s="1" t="s">
        <v>226</v>
      </c>
      <c r="E32" s="4" t="s">
        <v>196</v>
      </c>
      <c r="F32">
        <v>7</v>
      </c>
      <c r="G32">
        <v>2</v>
      </c>
      <c r="H32">
        <v>0.77777777777799995</v>
      </c>
      <c r="I32">
        <v>0.66666666666700003</v>
      </c>
      <c r="J32">
        <v>0.875</v>
      </c>
      <c r="K32">
        <f t="shared" si="1"/>
        <v>0.20833333333299997</v>
      </c>
      <c r="L32">
        <f t="shared" si="2"/>
        <v>1</v>
      </c>
      <c r="M32">
        <f t="shared" si="3"/>
        <v>1</v>
      </c>
      <c r="N32">
        <f t="shared" si="4"/>
        <v>1</v>
      </c>
      <c r="O32" s="4">
        <f t="shared" si="5"/>
        <v>1</v>
      </c>
      <c r="P32" s="4">
        <f t="shared" si="6"/>
        <v>1</v>
      </c>
      <c r="Q32" s="4">
        <f t="shared" si="7"/>
        <v>1</v>
      </c>
      <c r="R32">
        <f t="shared" si="8"/>
        <v>0</v>
      </c>
      <c r="S32">
        <f t="shared" si="9"/>
        <v>0</v>
      </c>
      <c r="T32">
        <f t="shared" si="10"/>
        <v>0</v>
      </c>
      <c r="U32">
        <f t="shared" si="11"/>
        <v>0</v>
      </c>
      <c r="V32">
        <f t="shared" si="12"/>
        <v>1</v>
      </c>
      <c r="W32">
        <f t="shared" si="13"/>
        <v>1</v>
      </c>
      <c r="X32">
        <f t="shared" si="14"/>
        <v>0</v>
      </c>
      <c r="Y32">
        <v>0.77777777777799995</v>
      </c>
      <c r="Z32">
        <v>0.66666666666700003</v>
      </c>
      <c r="AA32">
        <v>0.875</v>
      </c>
      <c r="AB32">
        <f t="shared" si="15"/>
        <v>0.41666666666599994</v>
      </c>
      <c r="AC32">
        <f t="shared" si="16"/>
        <v>9.7222222222000054E-2</v>
      </c>
      <c r="AD32">
        <f t="shared" si="17"/>
        <v>0</v>
      </c>
    </row>
    <row r="33" spans="1:30">
      <c r="A33">
        <v>3136</v>
      </c>
      <c r="B33" t="s">
        <v>78</v>
      </c>
      <c r="C33" t="s">
        <v>79</v>
      </c>
      <c r="D33" s="1" t="s">
        <v>226</v>
      </c>
      <c r="E33" s="4" t="s">
        <v>196</v>
      </c>
      <c r="F33">
        <v>9</v>
      </c>
      <c r="G33">
        <v>1</v>
      </c>
      <c r="H33">
        <v>0.9</v>
      </c>
      <c r="I33">
        <v>1</v>
      </c>
      <c r="J33">
        <v>1</v>
      </c>
      <c r="K33">
        <f t="shared" si="1"/>
        <v>9.9999999999999978E-2</v>
      </c>
      <c r="L33">
        <f t="shared" si="2"/>
        <v>1</v>
      </c>
      <c r="M33">
        <f t="shared" si="3"/>
        <v>1</v>
      </c>
      <c r="N33">
        <f t="shared" si="4"/>
        <v>1</v>
      </c>
      <c r="O33" s="4">
        <f t="shared" si="5"/>
        <v>1</v>
      </c>
      <c r="P33" s="4">
        <f t="shared" si="6"/>
        <v>1</v>
      </c>
      <c r="Q33" s="4">
        <f t="shared" si="7"/>
        <v>1</v>
      </c>
      <c r="R33">
        <f t="shared" si="8"/>
        <v>0</v>
      </c>
      <c r="S33">
        <f t="shared" si="9"/>
        <v>0</v>
      </c>
      <c r="T33">
        <f t="shared" si="10"/>
        <v>0</v>
      </c>
      <c r="U33">
        <f t="shared" si="11"/>
        <v>0</v>
      </c>
      <c r="V33">
        <f t="shared" si="12"/>
        <v>1</v>
      </c>
      <c r="W33">
        <f t="shared" si="13"/>
        <v>0</v>
      </c>
      <c r="X33">
        <f t="shared" si="14"/>
        <v>1</v>
      </c>
      <c r="Y33">
        <v>0.9</v>
      </c>
      <c r="Z33" s="3">
        <v>1</v>
      </c>
      <c r="AA33">
        <v>1</v>
      </c>
      <c r="AB33">
        <f t="shared" si="15"/>
        <v>0.19999999999999996</v>
      </c>
      <c r="AC33">
        <f t="shared" si="16"/>
        <v>9.9999999999999978E-2</v>
      </c>
      <c r="AD33">
        <f t="shared" si="17"/>
        <v>0</v>
      </c>
    </row>
    <row r="34" spans="1:30">
      <c r="A34">
        <v>1951</v>
      </c>
      <c r="B34" t="s">
        <v>80</v>
      </c>
      <c r="C34" t="s">
        <v>81</v>
      </c>
      <c r="D34" s="1" t="s">
        <v>226</v>
      </c>
      <c r="E34" s="4" t="s">
        <v>196</v>
      </c>
      <c r="F34">
        <v>9</v>
      </c>
      <c r="G34">
        <v>1</v>
      </c>
      <c r="H34">
        <v>0.9</v>
      </c>
      <c r="I34">
        <v>0.8</v>
      </c>
      <c r="J34">
        <v>0.8</v>
      </c>
      <c r="K34">
        <f t="shared" si="1"/>
        <v>9.9999999999999978E-2</v>
      </c>
      <c r="L34">
        <f t="shared" si="2"/>
        <v>1</v>
      </c>
      <c r="M34">
        <f t="shared" si="3"/>
        <v>1</v>
      </c>
      <c r="N34">
        <f t="shared" si="4"/>
        <v>1</v>
      </c>
      <c r="O34" s="4">
        <f t="shared" si="5"/>
        <v>1</v>
      </c>
      <c r="P34" s="4">
        <f t="shared" si="6"/>
        <v>1</v>
      </c>
      <c r="Q34" s="4">
        <f t="shared" si="7"/>
        <v>1</v>
      </c>
      <c r="R34">
        <f t="shared" si="8"/>
        <v>0</v>
      </c>
      <c r="S34">
        <f t="shared" si="9"/>
        <v>0</v>
      </c>
      <c r="T34">
        <f t="shared" si="10"/>
        <v>0</v>
      </c>
      <c r="U34">
        <f t="shared" si="11"/>
        <v>1</v>
      </c>
      <c r="V34">
        <f t="shared" si="12"/>
        <v>0</v>
      </c>
      <c r="W34">
        <f t="shared" si="13"/>
        <v>1</v>
      </c>
      <c r="X34">
        <f t="shared" si="14"/>
        <v>0</v>
      </c>
      <c r="Y34">
        <v>0.9</v>
      </c>
      <c r="Z34">
        <v>0.8</v>
      </c>
      <c r="AA34">
        <v>0.8</v>
      </c>
      <c r="AB34">
        <f t="shared" si="15"/>
        <v>0.19999999999999996</v>
      </c>
      <c r="AC34">
        <f t="shared" si="16"/>
        <v>0</v>
      </c>
      <c r="AD34">
        <f t="shared" si="17"/>
        <v>-9.9999999999999978E-2</v>
      </c>
    </row>
    <row r="35" spans="1:30">
      <c r="A35">
        <v>229</v>
      </c>
      <c r="B35" t="s">
        <v>82</v>
      </c>
      <c r="C35" t="s">
        <v>83</v>
      </c>
      <c r="D35" s="1" t="s">
        <v>225</v>
      </c>
      <c r="E35" s="4" t="s">
        <v>196</v>
      </c>
      <c r="F35">
        <v>10</v>
      </c>
      <c r="G35">
        <v>0</v>
      </c>
      <c r="H35">
        <v>1</v>
      </c>
      <c r="I35">
        <v>0.8</v>
      </c>
      <c r="J35">
        <v>1</v>
      </c>
      <c r="K35">
        <f t="shared" si="1"/>
        <v>0.19999999999999996</v>
      </c>
      <c r="L35">
        <f t="shared" si="2"/>
        <v>1</v>
      </c>
      <c r="M35">
        <f t="shared" si="3"/>
        <v>1</v>
      </c>
      <c r="N35">
        <f t="shared" si="4"/>
        <v>1</v>
      </c>
      <c r="O35" s="4">
        <f t="shared" si="5"/>
        <v>1</v>
      </c>
      <c r="P35" s="4">
        <f t="shared" si="6"/>
        <v>1</v>
      </c>
      <c r="Q35" s="4">
        <f t="shared" si="7"/>
        <v>1</v>
      </c>
      <c r="R35">
        <f t="shared" si="8"/>
        <v>0</v>
      </c>
      <c r="S35">
        <f t="shared" si="9"/>
        <v>0</v>
      </c>
      <c r="T35">
        <f t="shared" si="10"/>
        <v>0</v>
      </c>
      <c r="U35">
        <f t="shared" si="11"/>
        <v>0</v>
      </c>
      <c r="V35">
        <f t="shared" si="12"/>
        <v>0</v>
      </c>
      <c r="W35">
        <f t="shared" si="13"/>
        <v>1</v>
      </c>
      <c r="X35">
        <f t="shared" si="14"/>
        <v>0</v>
      </c>
      <c r="Y35">
        <v>1</v>
      </c>
      <c r="Z35">
        <v>0.8</v>
      </c>
      <c r="AA35">
        <v>1</v>
      </c>
      <c r="AB35">
        <f t="shared" si="15"/>
        <v>0.39999999999999991</v>
      </c>
      <c r="AC35">
        <f t="shared" si="16"/>
        <v>0</v>
      </c>
      <c r="AD35">
        <f t="shared" si="17"/>
        <v>0</v>
      </c>
    </row>
    <row r="36" spans="1:30">
      <c r="A36">
        <v>164</v>
      </c>
      <c r="B36" t="s">
        <v>84</v>
      </c>
      <c r="C36" t="s">
        <v>85</v>
      </c>
      <c r="D36" s="1" t="s">
        <v>226</v>
      </c>
      <c r="E36" s="4" t="s">
        <v>195</v>
      </c>
      <c r="F36">
        <v>2</v>
      </c>
      <c r="G36">
        <v>8</v>
      </c>
      <c r="H36">
        <v>0.2</v>
      </c>
      <c r="I36">
        <v>0.1</v>
      </c>
      <c r="J36">
        <v>0.2</v>
      </c>
      <c r="K36">
        <f t="shared" si="1"/>
        <v>0.1</v>
      </c>
      <c r="L36">
        <f t="shared" si="2"/>
        <v>0</v>
      </c>
      <c r="M36">
        <f t="shared" si="3"/>
        <v>0</v>
      </c>
      <c r="N36">
        <f t="shared" si="4"/>
        <v>0</v>
      </c>
      <c r="O36" s="4">
        <f t="shared" si="5"/>
        <v>1</v>
      </c>
      <c r="P36" s="4">
        <f t="shared" si="6"/>
        <v>1</v>
      </c>
      <c r="Q36" s="4">
        <f t="shared" si="7"/>
        <v>1</v>
      </c>
      <c r="R36">
        <f t="shared" si="8"/>
        <v>0</v>
      </c>
      <c r="S36">
        <f t="shared" si="9"/>
        <v>0</v>
      </c>
      <c r="T36">
        <f t="shared" si="10"/>
        <v>0</v>
      </c>
      <c r="U36">
        <f t="shared" si="11"/>
        <v>0</v>
      </c>
      <c r="V36">
        <f t="shared" si="12"/>
        <v>0</v>
      </c>
      <c r="W36">
        <f t="shared" si="13"/>
        <v>0</v>
      </c>
      <c r="X36">
        <f t="shared" si="14"/>
        <v>1</v>
      </c>
      <c r="Y36">
        <v>0.8</v>
      </c>
      <c r="Z36" s="3">
        <v>0.9</v>
      </c>
      <c r="AA36">
        <v>0.8</v>
      </c>
      <c r="AB36">
        <f t="shared" si="15"/>
        <v>0.19999999999999996</v>
      </c>
      <c r="AC36">
        <f t="shared" si="16"/>
        <v>0</v>
      </c>
      <c r="AD36">
        <f t="shared" si="17"/>
        <v>0</v>
      </c>
    </row>
    <row r="37" spans="1:30">
      <c r="A37">
        <v>223</v>
      </c>
      <c r="B37" t="s">
        <v>86</v>
      </c>
      <c r="C37" t="s">
        <v>87</v>
      </c>
      <c r="D37" s="1" t="s">
        <v>226</v>
      </c>
      <c r="E37" s="4" t="s">
        <v>195</v>
      </c>
      <c r="F37">
        <v>1</v>
      </c>
      <c r="G37">
        <v>9</v>
      </c>
      <c r="H37">
        <v>0.1</v>
      </c>
      <c r="I37" s="2">
        <v>0.4</v>
      </c>
      <c r="J37">
        <v>0.1</v>
      </c>
      <c r="K37">
        <f t="shared" si="1"/>
        <v>0.30000000000000004</v>
      </c>
      <c r="L37">
        <f t="shared" si="2"/>
        <v>0</v>
      </c>
      <c r="M37">
        <f t="shared" si="3"/>
        <v>0</v>
      </c>
      <c r="N37">
        <f t="shared" si="4"/>
        <v>0</v>
      </c>
      <c r="O37" s="4">
        <f t="shared" si="5"/>
        <v>1</v>
      </c>
      <c r="P37" s="4">
        <f t="shared" si="6"/>
        <v>1</v>
      </c>
      <c r="Q37" s="4">
        <f t="shared" si="7"/>
        <v>1</v>
      </c>
      <c r="R37">
        <f t="shared" si="8"/>
        <v>0</v>
      </c>
      <c r="S37">
        <f t="shared" si="9"/>
        <v>0</v>
      </c>
      <c r="T37">
        <f t="shared" si="10"/>
        <v>0</v>
      </c>
      <c r="U37">
        <f t="shared" si="11"/>
        <v>0</v>
      </c>
      <c r="V37">
        <f t="shared" si="12"/>
        <v>0</v>
      </c>
      <c r="W37">
        <f t="shared" si="13"/>
        <v>1</v>
      </c>
      <c r="X37">
        <f t="shared" si="14"/>
        <v>0</v>
      </c>
      <c r="Y37">
        <v>0.9</v>
      </c>
      <c r="Z37">
        <v>0.6</v>
      </c>
      <c r="AA37">
        <v>0.9</v>
      </c>
      <c r="AB37">
        <f t="shared" si="15"/>
        <v>0.60000000000000009</v>
      </c>
      <c r="AC37">
        <f t="shared" si="16"/>
        <v>0</v>
      </c>
      <c r="AD37">
        <f t="shared" si="17"/>
        <v>0</v>
      </c>
    </row>
    <row r="38" spans="1:30">
      <c r="A38">
        <v>97</v>
      </c>
      <c r="B38" t="s">
        <v>88</v>
      </c>
      <c r="C38" t="s">
        <v>89</v>
      </c>
      <c r="D38" s="1" t="s">
        <v>225</v>
      </c>
      <c r="E38" s="4" t="s">
        <v>196</v>
      </c>
      <c r="F38">
        <v>10</v>
      </c>
      <c r="G38">
        <v>0</v>
      </c>
      <c r="H38">
        <v>1</v>
      </c>
      <c r="I38">
        <v>0.9</v>
      </c>
      <c r="J38">
        <v>1</v>
      </c>
      <c r="K38">
        <f t="shared" si="1"/>
        <v>9.9999999999999978E-2</v>
      </c>
      <c r="L38">
        <f t="shared" si="2"/>
        <v>1</v>
      </c>
      <c r="M38">
        <f t="shared" si="3"/>
        <v>1</v>
      </c>
      <c r="N38">
        <f t="shared" si="4"/>
        <v>1</v>
      </c>
      <c r="O38" s="4">
        <f t="shared" si="5"/>
        <v>1</v>
      </c>
      <c r="P38" s="4">
        <f t="shared" si="6"/>
        <v>1</v>
      </c>
      <c r="Q38" s="4">
        <f t="shared" si="7"/>
        <v>1</v>
      </c>
      <c r="R38">
        <f t="shared" si="8"/>
        <v>0</v>
      </c>
      <c r="S38">
        <f t="shared" si="9"/>
        <v>0</v>
      </c>
      <c r="T38">
        <f t="shared" si="10"/>
        <v>0</v>
      </c>
      <c r="U38">
        <f t="shared" si="11"/>
        <v>0</v>
      </c>
      <c r="V38">
        <f t="shared" si="12"/>
        <v>0</v>
      </c>
      <c r="W38">
        <f t="shared" si="13"/>
        <v>1</v>
      </c>
      <c r="X38">
        <f t="shared" si="14"/>
        <v>0</v>
      </c>
      <c r="Y38">
        <v>1</v>
      </c>
      <c r="Z38">
        <v>0.9</v>
      </c>
      <c r="AA38">
        <v>1</v>
      </c>
      <c r="AB38">
        <f t="shared" si="15"/>
        <v>0.19999999999999996</v>
      </c>
      <c r="AC38">
        <f t="shared" si="16"/>
        <v>0</v>
      </c>
      <c r="AD38">
        <f t="shared" si="17"/>
        <v>0</v>
      </c>
    </row>
    <row r="39" spans="1:30">
      <c r="A39" s="2">
        <v>13</v>
      </c>
      <c r="B39" s="1" t="s">
        <v>90</v>
      </c>
      <c r="C39" s="1" t="s">
        <v>91</v>
      </c>
      <c r="D39" s="1" t="s">
        <v>226</v>
      </c>
      <c r="E39" s="4" t="s">
        <v>195</v>
      </c>
      <c r="F39">
        <v>7</v>
      </c>
      <c r="G39">
        <v>3</v>
      </c>
      <c r="H39">
        <v>0.7</v>
      </c>
      <c r="I39" s="2">
        <v>0.4</v>
      </c>
      <c r="J39" s="2">
        <v>0.6</v>
      </c>
      <c r="K39">
        <f t="shared" si="1"/>
        <v>0.29999999999999993</v>
      </c>
      <c r="L39">
        <f t="shared" si="2"/>
        <v>1</v>
      </c>
      <c r="M39">
        <f t="shared" si="3"/>
        <v>0</v>
      </c>
      <c r="N39">
        <f t="shared" si="4"/>
        <v>1</v>
      </c>
      <c r="O39" s="4">
        <f t="shared" si="5"/>
        <v>0</v>
      </c>
      <c r="P39" s="4">
        <f t="shared" si="6"/>
        <v>1</v>
      </c>
      <c r="Q39" s="9">
        <f t="shared" si="7"/>
        <v>0</v>
      </c>
      <c r="R39">
        <f t="shared" si="8"/>
        <v>1</v>
      </c>
      <c r="S39">
        <f t="shared" si="9"/>
        <v>0</v>
      </c>
      <c r="T39">
        <f t="shared" si="10"/>
        <v>0</v>
      </c>
      <c r="U39">
        <f t="shared" si="11"/>
        <v>0</v>
      </c>
      <c r="V39">
        <f t="shared" si="12"/>
        <v>0</v>
      </c>
      <c r="W39">
        <f t="shared" si="13"/>
        <v>0</v>
      </c>
      <c r="X39">
        <f t="shared" si="14"/>
        <v>1</v>
      </c>
      <c r="Y39">
        <v>0.7</v>
      </c>
      <c r="Z39">
        <v>0.6</v>
      </c>
      <c r="AA39">
        <v>0.6</v>
      </c>
      <c r="AB39">
        <f t="shared" si="15"/>
        <v>0.19999999999999996</v>
      </c>
      <c r="AC39">
        <f t="shared" si="16"/>
        <v>0</v>
      </c>
      <c r="AD39">
        <f t="shared" si="17"/>
        <v>0</v>
      </c>
    </row>
    <row r="40" spans="1:30">
      <c r="A40">
        <v>12</v>
      </c>
      <c r="B40" s="1" t="s">
        <v>92</v>
      </c>
      <c r="C40" s="1" t="s">
        <v>93</v>
      </c>
      <c r="D40" s="1" t="s">
        <v>226</v>
      </c>
      <c r="E40" s="4" t="s">
        <v>196</v>
      </c>
      <c r="F40">
        <v>10</v>
      </c>
      <c r="G40">
        <v>0</v>
      </c>
      <c r="H40">
        <v>1</v>
      </c>
      <c r="I40" s="2">
        <v>0.4</v>
      </c>
      <c r="J40">
        <v>1</v>
      </c>
      <c r="K40">
        <f t="shared" si="1"/>
        <v>0.6</v>
      </c>
      <c r="L40">
        <f t="shared" si="2"/>
        <v>1</v>
      </c>
      <c r="M40">
        <f t="shared" si="3"/>
        <v>0</v>
      </c>
      <c r="N40">
        <f t="shared" si="4"/>
        <v>1</v>
      </c>
      <c r="O40" s="4">
        <f t="shared" si="5"/>
        <v>1</v>
      </c>
      <c r="P40" s="4">
        <f t="shared" si="6"/>
        <v>0</v>
      </c>
      <c r="Q40" s="4">
        <f t="shared" si="7"/>
        <v>1</v>
      </c>
      <c r="R40">
        <f t="shared" si="8"/>
        <v>1</v>
      </c>
      <c r="S40">
        <f t="shared" si="9"/>
        <v>0</v>
      </c>
      <c r="T40">
        <f t="shared" si="10"/>
        <v>0</v>
      </c>
      <c r="U40">
        <f t="shared" si="11"/>
        <v>0</v>
      </c>
      <c r="V40">
        <f t="shared" si="12"/>
        <v>0</v>
      </c>
      <c r="W40">
        <f t="shared" si="13"/>
        <v>1</v>
      </c>
      <c r="X40">
        <f t="shared" si="14"/>
        <v>0</v>
      </c>
      <c r="Y40">
        <v>1</v>
      </c>
      <c r="Z40">
        <v>0.6</v>
      </c>
      <c r="AA40">
        <v>1</v>
      </c>
      <c r="AB40">
        <f t="shared" si="15"/>
        <v>0.8</v>
      </c>
      <c r="AC40">
        <f t="shared" si="16"/>
        <v>0</v>
      </c>
      <c r="AD40">
        <f t="shared" si="17"/>
        <v>0</v>
      </c>
    </row>
    <row r="41" spans="1:30">
      <c r="A41">
        <v>15</v>
      </c>
      <c r="B41" t="s">
        <v>94</v>
      </c>
      <c r="C41" t="s">
        <v>95</v>
      </c>
      <c r="D41" s="1" t="s">
        <v>226</v>
      </c>
      <c r="E41" s="4" t="s">
        <v>195</v>
      </c>
      <c r="F41">
        <v>2</v>
      </c>
      <c r="G41">
        <v>8</v>
      </c>
      <c r="H41">
        <v>0.2</v>
      </c>
      <c r="I41">
        <v>0.3</v>
      </c>
      <c r="J41">
        <v>0</v>
      </c>
      <c r="K41">
        <f t="shared" si="1"/>
        <v>0.3</v>
      </c>
      <c r="L41">
        <f t="shared" si="2"/>
        <v>0</v>
      </c>
      <c r="M41">
        <f t="shared" si="3"/>
        <v>0</v>
      </c>
      <c r="N41">
        <f t="shared" si="4"/>
        <v>0</v>
      </c>
      <c r="O41" s="4">
        <f t="shared" si="5"/>
        <v>1</v>
      </c>
      <c r="P41" s="4">
        <f t="shared" si="6"/>
        <v>1</v>
      </c>
      <c r="Q41" s="4">
        <f t="shared" si="7"/>
        <v>1</v>
      </c>
      <c r="R41">
        <f t="shared" si="8"/>
        <v>0</v>
      </c>
      <c r="S41">
        <f t="shared" si="9"/>
        <v>0</v>
      </c>
      <c r="T41">
        <f t="shared" si="10"/>
        <v>0</v>
      </c>
      <c r="U41">
        <f t="shared" si="11"/>
        <v>0</v>
      </c>
      <c r="V41">
        <f t="shared" si="12"/>
        <v>1</v>
      </c>
      <c r="W41">
        <f t="shared" si="13"/>
        <v>1</v>
      </c>
      <c r="X41">
        <f t="shared" si="14"/>
        <v>0</v>
      </c>
      <c r="Y41">
        <v>0.8</v>
      </c>
      <c r="Z41">
        <v>0.7</v>
      </c>
      <c r="AA41">
        <v>1</v>
      </c>
      <c r="AB41">
        <f t="shared" si="15"/>
        <v>0.60000000000000009</v>
      </c>
      <c r="AC41">
        <f t="shared" si="16"/>
        <v>0.19999999999999996</v>
      </c>
      <c r="AD41">
        <f t="shared" si="17"/>
        <v>0</v>
      </c>
    </row>
    <row r="42" spans="1:30">
      <c r="A42" s="2">
        <v>55</v>
      </c>
      <c r="B42" s="1" t="s">
        <v>96</v>
      </c>
      <c r="C42" s="1" t="s">
        <v>97</v>
      </c>
      <c r="D42" s="1" t="s">
        <v>226</v>
      </c>
      <c r="E42" s="4" t="s">
        <v>195</v>
      </c>
      <c r="F42">
        <v>6</v>
      </c>
      <c r="G42">
        <v>4</v>
      </c>
      <c r="H42" s="2">
        <v>0.6</v>
      </c>
      <c r="I42">
        <v>0.3</v>
      </c>
      <c r="J42" s="2">
        <v>0.5</v>
      </c>
      <c r="K42">
        <f t="shared" si="1"/>
        <v>0.3</v>
      </c>
      <c r="L42">
        <f t="shared" si="2"/>
        <v>1</v>
      </c>
      <c r="M42">
        <f t="shared" si="3"/>
        <v>0</v>
      </c>
      <c r="N42">
        <f t="shared" si="4"/>
        <v>0</v>
      </c>
      <c r="O42" s="4">
        <f t="shared" si="5"/>
        <v>0</v>
      </c>
      <c r="P42" s="4">
        <f t="shared" si="6"/>
        <v>1</v>
      </c>
      <c r="Q42" s="4">
        <f t="shared" si="7"/>
        <v>1</v>
      </c>
      <c r="R42">
        <f t="shared" si="8"/>
        <v>1</v>
      </c>
      <c r="S42">
        <f t="shared" si="9"/>
        <v>0</v>
      </c>
      <c r="T42">
        <f t="shared" si="10"/>
        <v>1</v>
      </c>
      <c r="U42">
        <f t="shared" si="11"/>
        <v>0</v>
      </c>
      <c r="V42">
        <f t="shared" si="12"/>
        <v>1</v>
      </c>
      <c r="W42">
        <f t="shared" si="13"/>
        <v>0</v>
      </c>
      <c r="X42">
        <f t="shared" si="14"/>
        <v>1</v>
      </c>
      <c r="Y42">
        <v>0.6</v>
      </c>
      <c r="Z42" s="3">
        <v>0.7</v>
      </c>
      <c r="AA42">
        <v>0.5</v>
      </c>
      <c r="AB42">
        <f t="shared" si="15"/>
        <v>0.39999999999999991</v>
      </c>
      <c r="AC42">
        <f t="shared" si="16"/>
        <v>9.9999999999999978E-2</v>
      </c>
      <c r="AD42">
        <f t="shared" si="17"/>
        <v>0</v>
      </c>
    </row>
    <row r="43" spans="1:30">
      <c r="A43">
        <v>5611</v>
      </c>
      <c r="B43" t="s">
        <v>98</v>
      </c>
      <c r="C43" t="s">
        <v>99</v>
      </c>
      <c r="D43" s="1" t="s">
        <v>225</v>
      </c>
      <c r="E43" s="4" t="s">
        <v>196</v>
      </c>
      <c r="F43">
        <v>10</v>
      </c>
      <c r="G43">
        <v>0</v>
      </c>
      <c r="H43">
        <v>1</v>
      </c>
      <c r="I43">
        <v>0.9</v>
      </c>
      <c r="J43">
        <v>0.88888888888899997</v>
      </c>
      <c r="K43">
        <f t="shared" si="1"/>
        <v>0.11111111111100003</v>
      </c>
      <c r="L43">
        <f t="shared" si="2"/>
        <v>1</v>
      </c>
      <c r="M43">
        <f t="shared" si="3"/>
        <v>1</v>
      </c>
      <c r="N43">
        <f t="shared" si="4"/>
        <v>1</v>
      </c>
      <c r="O43" s="4">
        <f t="shared" si="5"/>
        <v>1</v>
      </c>
      <c r="P43" s="4">
        <f t="shared" si="6"/>
        <v>1</v>
      </c>
      <c r="Q43" s="4">
        <f t="shared" si="7"/>
        <v>1</v>
      </c>
      <c r="R43">
        <f t="shared" si="8"/>
        <v>0</v>
      </c>
      <c r="S43">
        <f t="shared" si="9"/>
        <v>0</v>
      </c>
      <c r="T43">
        <f t="shared" si="10"/>
        <v>0</v>
      </c>
      <c r="U43">
        <f t="shared" si="11"/>
        <v>1</v>
      </c>
      <c r="V43">
        <f t="shared" si="12"/>
        <v>0</v>
      </c>
      <c r="W43">
        <f t="shared" si="13"/>
        <v>1</v>
      </c>
      <c r="X43">
        <f t="shared" si="14"/>
        <v>0</v>
      </c>
      <c r="Y43">
        <v>1</v>
      </c>
      <c r="Z43">
        <v>0.9</v>
      </c>
      <c r="AA43">
        <v>0.88888888888899997</v>
      </c>
      <c r="AB43">
        <f t="shared" si="15"/>
        <v>0.22222222222200005</v>
      </c>
      <c r="AC43">
        <f t="shared" si="16"/>
        <v>0</v>
      </c>
      <c r="AD43">
        <f t="shared" si="17"/>
        <v>-0.11111111111100003</v>
      </c>
    </row>
    <row r="44" spans="1:30">
      <c r="A44" s="2">
        <v>2495</v>
      </c>
      <c r="B44" s="1" t="s">
        <v>100</v>
      </c>
      <c r="C44" s="1" t="s">
        <v>101</v>
      </c>
      <c r="D44" s="1" t="s">
        <v>225</v>
      </c>
      <c r="E44" s="4" t="s">
        <v>196</v>
      </c>
      <c r="F44">
        <v>5</v>
      </c>
      <c r="G44">
        <v>5</v>
      </c>
      <c r="H44" s="2">
        <v>0.5</v>
      </c>
      <c r="I44">
        <v>0.7</v>
      </c>
      <c r="J44" s="2">
        <v>0.6</v>
      </c>
      <c r="K44">
        <f t="shared" si="1"/>
        <v>0.19999999999999996</v>
      </c>
      <c r="L44">
        <f t="shared" si="2"/>
        <v>0</v>
      </c>
      <c r="M44">
        <f t="shared" si="3"/>
        <v>1</v>
      </c>
      <c r="N44">
        <f t="shared" si="4"/>
        <v>1</v>
      </c>
      <c r="O44" s="4">
        <f t="shared" si="5"/>
        <v>0</v>
      </c>
      <c r="P44" s="4">
        <f t="shared" si="6"/>
        <v>1</v>
      </c>
      <c r="Q44" s="4">
        <f t="shared" si="7"/>
        <v>1</v>
      </c>
      <c r="R44">
        <f t="shared" si="8"/>
        <v>1</v>
      </c>
      <c r="S44">
        <f t="shared" si="9"/>
        <v>0</v>
      </c>
      <c r="T44">
        <f t="shared" si="10"/>
        <v>1</v>
      </c>
      <c r="U44">
        <f t="shared" si="11"/>
        <v>0</v>
      </c>
      <c r="V44">
        <f t="shared" si="12"/>
        <v>1</v>
      </c>
      <c r="W44">
        <f t="shared" si="13"/>
        <v>0</v>
      </c>
      <c r="X44">
        <f t="shared" si="14"/>
        <v>1</v>
      </c>
      <c r="Y44">
        <v>0.5</v>
      </c>
      <c r="Z44" s="3">
        <v>0.7</v>
      </c>
      <c r="AA44">
        <v>0.6</v>
      </c>
      <c r="AB44">
        <f t="shared" si="15"/>
        <v>0.39999999999999991</v>
      </c>
      <c r="AC44">
        <f t="shared" si="16"/>
        <v>9.9999999999999978E-2</v>
      </c>
      <c r="AD44">
        <f t="shared" si="17"/>
        <v>0</v>
      </c>
    </row>
    <row r="45" spans="1:30">
      <c r="A45">
        <v>53</v>
      </c>
      <c r="B45" s="1" t="s">
        <v>102</v>
      </c>
      <c r="C45" s="1" t="s">
        <v>103</v>
      </c>
      <c r="D45" s="1" t="s">
        <v>225</v>
      </c>
      <c r="E45" s="4" t="s">
        <v>195</v>
      </c>
      <c r="F45">
        <v>0</v>
      </c>
      <c r="G45">
        <v>10</v>
      </c>
      <c r="H45">
        <v>0</v>
      </c>
      <c r="I45">
        <v>0.8</v>
      </c>
      <c r="J45" s="2">
        <v>0.4</v>
      </c>
      <c r="K45">
        <f t="shared" si="1"/>
        <v>0.8</v>
      </c>
      <c r="L45">
        <f t="shared" si="2"/>
        <v>0</v>
      </c>
      <c r="M45">
        <f t="shared" si="3"/>
        <v>1</v>
      </c>
      <c r="N45">
        <f t="shared" si="4"/>
        <v>0</v>
      </c>
      <c r="O45" s="4">
        <f t="shared" si="5"/>
        <v>1</v>
      </c>
      <c r="P45" s="4">
        <f t="shared" si="6"/>
        <v>0</v>
      </c>
      <c r="Q45" s="4">
        <f t="shared" si="7"/>
        <v>1</v>
      </c>
      <c r="R45">
        <f t="shared" si="8"/>
        <v>1</v>
      </c>
      <c r="S45">
        <f t="shared" si="9"/>
        <v>0</v>
      </c>
      <c r="T45">
        <f t="shared" si="10"/>
        <v>0</v>
      </c>
      <c r="U45">
        <f t="shared" si="11"/>
        <v>1</v>
      </c>
      <c r="V45">
        <f t="shared" si="12"/>
        <v>0</v>
      </c>
      <c r="W45">
        <f t="shared" si="13"/>
        <v>1</v>
      </c>
      <c r="X45">
        <f t="shared" si="14"/>
        <v>0</v>
      </c>
      <c r="Y45">
        <v>1</v>
      </c>
      <c r="Z45">
        <v>0.8</v>
      </c>
      <c r="AA45">
        <v>0.6</v>
      </c>
      <c r="AB45">
        <f t="shared" si="15"/>
        <v>0.8</v>
      </c>
      <c r="AC45">
        <f t="shared" si="16"/>
        <v>0</v>
      </c>
      <c r="AD45">
        <f t="shared" si="17"/>
        <v>-0.4</v>
      </c>
    </row>
    <row r="46" spans="1:30">
      <c r="A46">
        <v>52</v>
      </c>
      <c r="B46" t="s">
        <v>104</v>
      </c>
      <c r="C46" t="s">
        <v>105</v>
      </c>
      <c r="D46" s="1" t="s">
        <v>226</v>
      </c>
      <c r="E46" s="4" t="s">
        <v>196</v>
      </c>
      <c r="F46">
        <v>8</v>
      </c>
      <c r="G46">
        <v>2</v>
      </c>
      <c r="H46">
        <v>0.8</v>
      </c>
      <c r="I46">
        <v>1</v>
      </c>
      <c r="J46">
        <v>0.9</v>
      </c>
      <c r="K46">
        <f t="shared" si="1"/>
        <v>0.19999999999999996</v>
      </c>
      <c r="L46">
        <f t="shared" si="2"/>
        <v>1</v>
      </c>
      <c r="M46">
        <f t="shared" si="3"/>
        <v>1</v>
      </c>
      <c r="N46">
        <f t="shared" si="4"/>
        <v>1</v>
      </c>
      <c r="O46" s="4">
        <f t="shared" si="5"/>
        <v>1</v>
      </c>
      <c r="P46" s="4">
        <f t="shared" si="6"/>
        <v>1</v>
      </c>
      <c r="Q46" s="4">
        <f t="shared" si="7"/>
        <v>1</v>
      </c>
      <c r="R46">
        <f t="shared" si="8"/>
        <v>0</v>
      </c>
      <c r="S46">
        <f t="shared" si="9"/>
        <v>0</v>
      </c>
      <c r="T46">
        <f t="shared" si="10"/>
        <v>0</v>
      </c>
      <c r="U46">
        <f t="shared" si="11"/>
        <v>0</v>
      </c>
      <c r="V46">
        <f t="shared" si="12"/>
        <v>1</v>
      </c>
      <c r="W46">
        <f t="shared" si="13"/>
        <v>0</v>
      </c>
      <c r="X46">
        <f t="shared" si="14"/>
        <v>1</v>
      </c>
      <c r="Y46">
        <v>0.8</v>
      </c>
      <c r="Z46" s="3">
        <v>1</v>
      </c>
      <c r="AA46">
        <v>0.9</v>
      </c>
      <c r="AB46">
        <f t="shared" si="15"/>
        <v>0.39999999999999991</v>
      </c>
      <c r="AC46">
        <f t="shared" si="16"/>
        <v>9.9999999999999978E-2</v>
      </c>
      <c r="AD46">
        <f t="shared" si="17"/>
        <v>0</v>
      </c>
    </row>
    <row r="47" spans="1:30">
      <c r="A47" s="6">
        <v>3962</v>
      </c>
      <c r="B47" s="6" t="s">
        <v>106</v>
      </c>
      <c r="C47" s="6" t="s">
        <v>107</v>
      </c>
      <c r="D47" s="6" t="s">
        <v>226</v>
      </c>
      <c r="E47" s="6" t="s">
        <v>196</v>
      </c>
      <c r="F47">
        <v>10</v>
      </c>
      <c r="G47">
        <v>0</v>
      </c>
      <c r="H47">
        <v>1</v>
      </c>
      <c r="I47">
        <v>0.9</v>
      </c>
      <c r="J47">
        <v>1</v>
      </c>
      <c r="K47">
        <f t="shared" si="1"/>
        <v>9.9999999999999978E-2</v>
      </c>
      <c r="L47">
        <f t="shared" si="2"/>
        <v>1</v>
      </c>
      <c r="M47">
        <f t="shared" si="3"/>
        <v>1</v>
      </c>
      <c r="N47">
        <f t="shared" si="4"/>
        <v>1</v>
      </c>
      <c r="O47" s="4">
        <f t="shared" si="5"/>
        <v>1</v>
      </c>
      <c r="P47" s="4">
        <f t="shared" si="6"/>
        <v>1</v>
      </c>
      <c r="Q47" s="4">
        <f t="shared" si="7"/>
        <v>1</v>
      </c>
      <c r="R47">
        <f t="shared" si="8"/>
        <v>0</v>
      </c>
      <c r="S47">
        <f t="shared" si="9"/>
        <v>0</v>
      </c>
      <c r="T47">
        <f t="shared" si="10"/>
        <v>0</v>
      </c>
      <c r="U47">
        <f t="shared" si="11"/>
        <v>0</v>
      </c>
      <c r="V47">
        <f t="shared" si="12"/>
        <v>0</v>
      </c>
      <c r="W47">
        <f t="shared" si="13"/>
        <v>1</v>
      </c>
      <c r="X47">
        <f t="shared" si="14"/>
        <v>0</v>
      </c>
      <c r="Y47">
        <v>1</v>
      </c>
      <c r="Z47">
        <v>0.9</v>
      </c>
      <c r="AA47">
        <v>1</v>
      </c>
      <c r="AB47">
        <f t="shared" si="15"/>
        <v>0.19999999999999996</v>
      </c>
      <c r="AC47">
        <f t="shared" si="16"/>
        <v>0</v>
      </c>
      <c r="AD47">
        <f t="shared" si="17"/>
        <v>0</v>
      </c>
    </row>
    <row r="48" spans="1:30">
      <c r="A48">
        <v>4012</v>
      </c>
      <c r="B48" t="s">
        <v>108</v>
      </c>
      <c r="C48" t="s">
        <v>109</v>
      </c>
      <c r="D48" s="1" t="s">
        <v>225</v>
      </c>
      <c r="E48" s="4" t="s">
        <v>196</v>
      </c>
      <c r="F48">
        <v>10</v>
      </c>
      <c r="G48">
        <v>0</v>
      </c>
      <c r="H48">
        <v>1</v>
      </c>
      <c r="I48">
        <v>0.7</v>
      </c>
      <c r="J48">
        <v>1</v>
      </c>
      <c r="K48">
        <f t="shared" si="1"/>
        <v>0.30000000000000004</v>
      </c>
      <c r="L48">
        <f t="shared" si="2"/>
        <v>1</v>
      </c>
      <c r="M48">
        <f t="shared" si="3"/>
        <v>1</v>
      </c>
      <c r="N48">
        <f t="shared" si="4"/>
        <v>1</v>
      </c>
      <c r="O48" s="4">
        <f t="shared" si="5"/>
        <v>1</v>
      </c>
      <c r="P48" s="4">
        <f t="shared" si="6"/>
        <v>1</v>
      </c>
      <c r="Q48" s="4">
        <f t="shared" si="7"/>
        <v>1</v>
      </c>
      <c r="R48">
        <f t="shared" si="8"/>
        <v>0</v>
      </c>
      <c r="S48">
        <f t="shared" si="9"/>
        <v>0</v>
      </c>
      <c r="T48">
        <f t="shared" si="10"/>
        <v>0</v>
      </c>
      <c r="U48">
        <f t="shared" si="11"/>
        <v>0</v>
      </c>
      <c r="V48">
        <f t="shared" si="12"/>
        <v>0</v>
      </c>
      <c r="W48">
        <f t="shared" si="13"/>
        <v>1</v>
      </c>
      <c r="X48">
        <f t="shared" si="14"/>
        <v>0</v>
      </c>
      <c r="Y48">
        <v>1</v>
      </c>
      <c r="Z48">
        <v>0.7</v>
      </c>
      <c r="AA48">
        <v>1</v>
      </c>
      <c r="AB48">
        <f t="shared" si="15"/>
        <v>0.60000000000000009</v>
      </c>
      <c r="AC48">
        <f t="shared" si="16"/>
        <v>0</v>
      </c>
      <c r="AD48">
        <f t="shared" si="17"/>
        <v>0</v>
      </c>
    </row>
    <row r="49" spans="1:30">
      <c r="A49">
        <v>2419</v>
      </c>
      <c r="B49" s="1" t="s">
        <v>110</v>
      </c>
      <c r="C49" s="1" t="s">
        <v>111</v>
      </c>
      <c r="D49" s="1" t="s">
        <v>226</v>
      </c>
      <c r="E49" s="4" t="s">
        <v>195</v>
      </c>
      <c r="F49">
        <v>1</v>
      </c>
      <c r="G49">
        <v>9</v>
      </c>
      <c r="H49">
        <v>0.1</v>
      </c>
      <c r="I49" s="2">
        <v>0.5</v>
      </c>
      <c r="J49">
        <v>0.1</v>
      </c>
      <c r="K49">
        <f t="shared" si="1"/>
        <v>0.4</v>
      </c>
      <c r="L49">
        <f t="shared" si="2"/>
        <v>0</v>
      </c>
      <c r="M49">
        <f t="shared" si="3"/>
        <v>0</v>
      </c>
      <c r="N49">
        <f t="shared" si="4"/>
        <v>0</v>
      </c>
      <c r="O49" s="4">
        <f t="shared" si="5"/>
        <v>1</v>
      </c>
      <c r="P49" s="4">
        <f t="shared" si="6"/>
        <v>1</v>
      </c>
      <c r="Q49" s="4">
        <f t="shared" si="7"/>
        <v>1</v>
      </c>
      <c r="R49">
        <f t="shared" si="8"/>
        <v>0</v>
      </c>
      <c r="S49">
        <f t="shared" si="9"/>
        <v>0</v>
      </c>
      <c r="T49">
        <f t="shared" si="10"/>
        <v>0</v>
      </c>
      <c r="U49">
        <f t="shared" si="11"/>
        <v>0</v>
      </c>
      <c r="V49">
        <f t="shared" si="12"/>
        <v>0</v>
      </c>
      <c r="W49">
        <f t="shared" si="13"/>
        <v>1</v>
      </c>
      <c r="X49">
        <f t="shared" si="14"/>
        <v>0</v>
      </c>
      <c r="Y49">
        <v>0.9</v>
      </c>
      <c r="Z49">
        <v>0.5</v>
      </c>
      <c r="AA49">
        <v>0.9</v>
      </c>
      <c r="AB49">
        <f t="shared" si="15"/>
        <v>0.8</v>
      </c>
      <c r="AC49">
        <f t="shared" si="16"/>
        <v>0</v>
      </c>
      <c r="AD49">
        <f t="shared" si="17"/>
        <v>0</v>
      </c>
    </row>
    <row r="50" spans="1:30">
      <c r="A50">
        <v>408</v>
      </c>
      <c r="B50" t="s">
        <v>112</v>
      </c>
      <c r="C50" t="s">
        <v>113</v>
      </c>
      <c r="D50" s="1" t="s">
        <v>225</v>
      </c>
      <c r="E50" s="4" t="s">
        <v>196</v>
      </c>
      <c r="F50">
        <v>10</v>
      </c>
      <c r="G50">
        <v>0</v>
      </c>
      <c r="H50">
        <v>1</v>
      </c>
      <c r="I50">
        <v>1</v>
      </c>
      <c r="J50">
        <v>1</v>
      </c>
      <c r="K50">
        <f t="shared" si="1"/>
        <v>0</v>
      </c>
      <c r="L50">
        <f t="shared" si="2"/>
        <v>1</v>
      </c>
      <c r="M50">
        <f t="shared" si="3"/>
        <v>1</v>
      </c>
      <c r="N50">
        <f t="shared" si="4"/>
        <v>1</v>
      </c>
      <c r="O50" s="4">
        <f t="shared" si="5"/>
        <v>1</v>
      </c>
      <c r="P50" s="4">
        <f t="shared" si="6"/>
        <v>1</v>
      </c>
      <c r="Q50" s="4">
        <f t="shared" si="7"/>
        <v>1</v>
      </c>
      <c r="R50">
        <f t="shared" si="8"/>
        <v>0</v>
      </c>
      <c r="S50">
        <f t="shared" si="9"/>
        <v>0</v>
      </c>
      <c r="T50">
        <f t="shared" si="10"/>
        <v>0</v>
      </c>
      <c r="U50">
        <f t="shared" si="11"/>
        <v>0</v>
      </c>
      <c r="V50">
        <f t="shared" si="12"/>
        <v>0</v>
      </c>
      <c r="W50">
        <f t="shared" si="13"/>
        <v>0</v>
      </c>
      <c r="X50">
        <f t="shared" si="14"/>
        <v>0</v>
      </c>
      <c r="Y50">
        <v>1</v>
      </c>
      <c r="Z50">
        <v>1</v>
      </c>
      <c r="AA50">
        <v>1</v>
      </c>
      <c r="AB50">
        <f t="shared" si="15"/>
        <v>0</v>
      </c>
      <c r="AC50">
        <f t="shared" si="16"/>
        <v>0</v>
      </c>
      <c r="AD50">
        <f t="shared" si="17"/>
        <v>0</v>
      </c>
    </row>
    <row r="51" spans="1:30">
      <c r="A51">
        <v>1975</v>
      </c>
      <c r="B51" s="1" t="s">
        <v>114</v>
      </c>
      <c r="C51" s="1" t="s">
        <v>115</v>
      </c>
      <c r="D51" s="1" t="s">
        <v>226</v>
      </c>
      <c r="E51" s="4" t="s">
        <v>196</v>
      </c>
      <c r="F51">
        <v>10</v>
      </c>
      <c r="G51">
        <v>0</v>
      </c>
      <c r="H51">
        <v>1</v>
      </c>
      <c r="I51" s="2">
        <v>0.5</v>
      </c>
      <c r="J51">
        <v>1</v>
      </c>
      <c r="K51">
        <f t="shared" si="1"/>
        <v>0.5</v>
      </c>
      <c r="L51">
        <f t="shared" si="2"/>
        <v>1</v>
      </c>
      <c r="M51">
        <f t="shared" si="3"/>
        <v>0</v>
      </c>
      <c r="N51">
        <f t="shared" si="4"/>
        <v>1</v>
      </c>
      <c r="O51" s="4">
        <f t="shared" si="5"/>
        <v>1</v>
      </c>
      <c r="P51" s="4">
        <f t="shared" si="6"/>
        <v>0</v>
      </c>
      <c r="Q51" s="4">
        <f t="shared" si="7"/>
        <v>1</v>
      </c>
      <c r="R51">
        <f t="shared" si="8"/>
        <v>1</v>
      </c>
      <c r="S51">
        <f t="shared" si="9"/>
        <v>0</v>
      </c>
      <c r="T51">
        <f t="shared" si="10"/>
        <v>0</v>
      </c>
      <c r="U51">
        <f t="shared" si="11"/>
        <v>0</v>
      </c>
      <c r="V51">
        <f t="shared" si="12"/>
        <v>0</v>
      </c>
      <c r="W51">
        <f t="shared" si="13"/>
        <v>1</v>
      </c>
      <c r="X51">
        <f t="shared" si="14"/>
        <v>0</v>
      </c>
      <c r="Y51">
        <v>1</v>
      </c>
      <c r="Z51">
        <v>0.5</v>
      </c>
      <c r="AA51">
        <v>1</v>
      </c>
      <c r="AB51">
        <f t="shared" si="15"/>
        <v>1</v>
      </c>
      <c r="AC51">
        <f t="shared" si="16"/>
        <v>0</v>
      </c>
      <c r="AD51">
        <f t="shared" si="17"/>
        <v>0</v>
      </c>
    </row>
    <row r="52" spans="1:30">
      <c r="A52">
        <v>135</v>
      </c>
      <c r="B52" t="s">
        <v>116</v>
      </c>
      <c r="C52" t="s">
        <v>117</v>
      </c>
      <c r="D52" s="1" t="s">
        <v>226</v>
      </c>
      <c r="E52" s="4" t="s">
        <v>196</v>
      </c>
      <c r="F52">
        <v>9</v>
      </c>
      <c r="G52">
        <v>1</v>
      </c>
      <c r="H52">
        <v>0.9</v>
      </c>
      <c r="I52">
        <v>1</v>
      </c>
      <c r="J52">
        <v>1</v>
      </c>
      <c r="K52">
        <f t="shared" si="1"/>
        <v>9.9999999999999978E-2</v>
      </c>
      <c r="L52">
        <f t="shared" si="2"/>
        <v>1</v>
      </c>
      <c r="M52">
        <f t="shared" si="3"/>
        <v>1</v>
      </c>
      <c r="N52">
        <f t="shared" si="4"/>
        <v>1</v>
      </c>
      <c r="O52" s="4">
        <f t="shared" si="5"/>
        <v>1</v>
      </c>
      <c r="P52" s="4">
        <f t="shared" si="6"/>
        <v>1</v>
      </c>
      <c r="Q52" s="4">
        <f t="shared" si="7"/>
        <v>1</v>
      </c>
      <c r="R52">
        <f t="shared" si="8"/>
        <v>0</v>
      </c>
      <c r="S52">
        <f t="shared" si="9"/>
        <v>0</v>
      </c>
      <c r="T52">
        <f t="shared" si="10"/>
        <v>0</v>
      </c>
      <c r="U52">
        <f t="shared" si="11"/>
        <v>0</v>
      </c>
      <c r="V52">
        <f t="shared" si="12"/>
        <v>1</v>
      </c>
      <c r="W52">
        <f t="shared" si="13"/>
        <v>0</v>
      </c>
      <c r="X52">
        <f t="shared" si="14"/>
        <v>1</v>
      </c>
      <c r="Y52">
        <v>0.9</v>
      </c>
      <c r="Z52" s="3">
        <v>1</v>
      </c>
      <c r="AA52">
        <v>1</v>
      </c>
      <c r="AB52">
        <f t="shared" si="15"/>
        <v>0.19999999999999996</v>
      </c>
      <c r="AC52">
        <f t="shared" si="16"/>
        <v>9.9999999999999978E-2</v>
      </c>
      <c r="AD52">
        <f t="shared" si="17"/>
        <v>0</v>
      </c>
    </row>
    <row r="53" spans="1:30">
      <c r="A53" s="7">
        <v>156</v>
      </c>
      <c r="B53" s="7" t="s">
        <v>118</v>
      </c>
      <c r="C53" s="7" t="s">
        <v>119</v>
      </c>
      <c r="D53" s="7" t="s">
        <v>225</v>
      </c>
      <c r="E53" s="7" t="s">
        <v>196</v>
      </c>
      <c r="F53">
        <v>6</v>
      </c>
      <c r="G53">
        <v>4</v>
      </c>
      <c r="H53" s="2">
        <v>0.6</v>
      </c>
      <c r="I53">
        <v>1</v>
      </c>
      <c r="J53">
        <v>0.7</v>
      </c>
      <c r="K53">
        <f t="shared" si="1"/>
        <v>0.4</v>
      </c>
      <c r="L53">
        <f t="shared" si="2"/>
        <v>1</v>
      </c>
      <c r="M53">
        <f t="shared" si="3"/>
        <v>1</v>
      </c>
      <c r="N53">
        <f t="shared" si="4"/>
        <v>1</v>
      </c>
      <c r="O53" s="4">
        <f t="shared" si="5"/>
        <v>1</v>
      </c>
      <c r="P53" s="4">
        <f t="shared" si="6"/>
        <v>1</v>
      </c>
      <c r="Q53" s="4">
        <f t="shared" si="7"/>
        <v>1</v>
      </c>
      <c r="R53">
        <f t="shared" si="8"/>
        <v>0</v>
      </c>
      <c r="S53">
        <f t="shared" si="9"/>
        <v>0</v>
      </c>
      <c r="T53">
        <f t="shared" si="10"/>
        <v>0</v>
      </c>
      <c r="U53">
        <f t="shared" si="11"/>
        <v>0</v>
      </c>
      <c r="V53">
        <f t="shared" si="12"/>
        <v>1</v>
      </c>
      <c r="W53">
        <f t="shared" si="13"/>
        <v>0</v>
      </c>
      <c r="X53">
        <f t="shared" si="14"/>
        <v>1</v>
      </c>
      <c r="Y53">
        <v>0.6</v>
      </c>
      <c r="Z53" s="3">
        <v>1</v>
      </c>
      <c r="AA53">
        <v>0.7</v>
      </c>
      <c r="AB53">
        <f t="shared" si="15"/>
        <v>0.8</v>
      </c>
      <c r="AC53">
        <f t="shared" si="16"/>
        <v>9.9999999999999978E-2</v>
      </c>
      <c r="AD53">
        <f t="shared" si="17"/>
        <v>0</v>
      </c>
    </row>
    <row r="54" spans="1:30">
      <c r="A54" s="5">
        <v>2312</v>
      </c>
      <c r="B54" s="1" t="s">
        <v>120</v>
      </c>
      <c r="C54" s="1" t="s">
        <v>121</v>
      </c>
      <c r="D54" s="1" t="s">
        <v>226</v>
      </c>
      <c r="E54" s="5" t="s">
        <v>196</v>
      </c>
      <c r="F54">
        <v>3</v>
      </c>
      <c r="G54">
        <v>7</v>
      </c>
      <c r="H54">
        <v>0.3</v>
      </c>
      <c r="I54" s="2">
        <v>0.5</v>
      </c>
      <c r="J54">
        <v>0.2</v>
      </c>
      <c r="K54">
        <f t="shared" si="1"/>
        <v>0.3</v>
      </c>
      <c r="L54">
        <f t="shared" si="2"/>
        <v>0</v>
      </c>
      <c r="M54">
        <f t="shared" si="3"/>
        <v>0</v>
      </c>
      <c r="N54">
        <f t="shared" si="4"/>
        <v>0</v>
      </c>
      <c r="O54" s="4">
        <f t="shared" si="5"/>
        <v>0</v>
      </c>
      <c r="P54" s="4">
        <f t="shared" si="6"/>
        <v>0</v>
      </c>
      <c r="Q54" s="9">
        <f t="shared" si="7"/>
        <v>0</v>
      </c>
      <c r="R54">
        <f t="shared" si="8"/>
        <v>0</v>
      </c>
      <c r="S54">
        <f t="shared" si="9"/>
        <v>0</v>
      </c>
      <c r="T54">
        <f t="shared" si="10"/>
        <v>0</v>
      </c>
      <c r="U54">
        <f t="shared" si="11"/>
        <v>0</v>
      </c>
      <c r="V54">
        <f t="shared" si="12"/>
        <v>0</v>
      </c>
      <c r="W54">
        <f t="shared" si="13"/>
        <v>0</v>
      </c>
      <c r="X54">
        <f t="shared" si="14"/>
        <v>0</v>
      </c>
      <c r="Y54">
        <v>0.7</v>
      </c>
      <c r="Z54">
        <v>0.5</v>
      </c>
      <c r="AA54">
        <v>0.8</v>
      </c>
      <c r="AB54">
        <f t="shared" si="15"/>
        <v>0.60000000000000009</v>
      </c>
      <c r="AC54">
        <f t="shared" si="16"/>
        <v>0</v>
      </c>
      <c r="AD54">
        <f t="shared" si="17"/>
        <v>0</v>
      </c>
    </row>
    <row r="55" spans="1:30">
      <c r="A55">
        <v>1201</v>
      </c>
      <c r="B55" t="s">
        <v>122</v>
      </c>
      <c r="C55" t="s">
        <v>123</v>
      </c>
      <c r="D55" s="1" t="s">
        <v>225</v>
      </c>
      <c r="E55" s="4" t="s">
        <v>196</v>
      </c>
      <c r="F55">
        <v>9</v>
      </c>
      <c r="G55">
        <v>0</v>
      </c>
      <c r="H55">
        <v>1</v>
      </c>
      <c r="I55">
        <v>1</v>
      </c>
      <c r="J55">
        <v>0.875</v>
      </c>
      <c r="K55">
        <f t="shared" si="1"/>
        <v>0.125</v>
      </c>
      <c r="L55">
        <f t="shared" si="2"/>
        <v>1</v>
      </c>
      <c r="M55">
        <f t="shared" si="3"/>
        <v>1</v>
      </c>
      <c r="N55">
        <f t="shared" si="4"/>
        <v>1</v>
      </c>
      <c r="O55" s="4">
        <f t="shared" si="5"/>
        <v>1</v>
      </c>
      <c r="P55" s="4">
        <f t="shared" si="6"/>
        <v>1</v>
      </c>
      <c r="Q55" s="4">
        <f t="shared" si="7"/>
        <v>1</v>
      </c>
      <c r="R55">
        <f t="shared" si="8"/>
        <v>0</v>
      </c>
      <c r="S55">
        <f t="shared" si="9"/>
        <v>0</v>
      </c>
      <c r="T55">
        <f t="shared" si="10"/>
        <v>0</v>
      </c>
      <c r="U55">
        <f t="shared" si="11"/>
        <v>1</v>
      </c>
      <c r="V55">
        <f t="shared" si="12"/>
        <v>0</v>
      </c>
      <c r="W55">
        <f t="shared" si="13"/>
        <v>0</v>
      </c>
      <c r="X55">
        <f t="shared" si="14"/>
        <v>0</v>
      </c>
      <c r="Y55">
        <v>1</v>
      </c>
      <c r="Z55">
        <v>1</v>
      </c>
      <c r="AA55">
        <v>0.875</v>
      </c>
      <c r="AB55">
        <f t="shared" si="15"/>
        <v>0.25</v>
      </c>
      <c r="AC55">
        <f t="shared" si="16"/>
        <v>0</v>
      </c>
      <c r="AD55">
        <f t="shared" si="17"/>
        <v>-0.125</v>
      </c>
    </row>
    <row r="56" spans="1:30">
      <c r="A56">
        <v>3601</v>
      </c>
      <c r="B56" s="1" t="s">
        <v>124</v>
      </c>
      <c r="C56" s="1" t="s">
        <v>125</v>
      </c>
      <c r="D56" s="1" t="s">
        <v>226</v>
      </c>
      <c r="E56" s="4" t="s">
        <v>195</v>
      </c>
      <c r="F56">
        <v>1</v>
      </c>
      <c r="G56">
        <v>9</v>
      </c>
      <c r="H56">
        <v>0.1</v>
      </c>
      <c r="I56">
        <v>0.7</v>
      </c>
      <c r="J56">
        <v>0.111111111111</v>
      </c>
      <c r="K56">
        <f t="shared" si="1"/>
        <v>0.6</v>
      </c>
      <c r="L56">
        <f t="shared" si="2"/>
        <v>0</v>
      </c>
      <c r="M56">
        <f t="shared" si="3"/>
        <v>1</v>
      </c>
      <c r="N56">
        <f t="shared" si="4"/>
        <v>0</v>
      </c>
      <c r="O56" s="4">
        <f t="shared" si="5"/>
        <v>1</v>
      </c>
      <c r="P56" s="4">
        <f t="shared" si="6"/>
        <v>0</v>
      </c>
      <c r="Q56" s="4">
        <f t="shared" si="7"/>
        <v>1</v>
      </c>
      <c r="R56">
        <f t="shared" si="8"/>
        <v>1</v>
      </c>
      <c r="S56">
        <f t="shared" si="9"/>
        <v>0</v>
      </c>
      <c r="T56">
        <f t="shared" si="10"/>
        <v>0</v>
      </c>
      <c r="U56">
        <f t="shared" si="11"/>
        <v>1</v>
      </c>
      <c r="V56">
        <f t="shared" si="12"/>
        <v>0</v>
      </c>
      <c r="W56">
        <f t="shared" si="13"/>
        <v>1</v>
      </c>
      <c r="X56">
        <f t="shared" si="14"/>
        <v>0</v>
      </c>
      <c r="Y56">
        <v>0.9</v>
      </c>
      <c r="Z56">
        <v>0.7</v>
      </c>
      <c r="AA56">
        <v>0.88888888888899997</v>
      </c>
      <c r="AB56">
        <f t="shared" si="15"/>
        <v>0.40000000000000013</v>
      </c>
      <c r="AC56">
        <f t="shared" si="16"/>
        <v>0</v>
      </c>
      <c r="AD56">
        <f t="shared" si="17"/>
        <v>-1.1111111111000049E-2</v>
      </c>
    </row>
    <row r="57" spans="1:30">
      <c r="A57" s="4">
        <v>272</v>
      </c>
      <c r="B57" s="4" t="s">
        <v>126</v>
      </c>
      <c r="C57" s="4" t="s">
        <v>127</v>
      </c>
      <c r="D57" s="1" t="s">
        <v>225</v>
      </c>
      <c r="E57" s="4" t="s">
        <v>195</v>
      </c>
      <c r="F57">
        <v>0</v>
      </c>
      <c r="G57">
        <v>10</v>
      </c>
      <c r="H57">
        <v>0</v>
      </c>
      <c r="I57">
        <v>0.1</v>
      </c>
      <c r="J57">
        <v>0.2</v>
      </c>
      <c r="K57">
        <f t="shared" si="1"/>
        <v>0.2</v>
      </c>
      <c r="L57">
        <f t="shared" si="2"/>
        <v>0</v>
      </c>
      <c r="M57">
        <f t="shared" si="3"/>
        <v>0</v>
      </c>
      <c r="N57">
        <f t="shared" si="4"/>
        <v>0</v>
      </c>
      <c r="O57" s="4">
        <f t="shared" si="5"/>
        <v>1</v>
      </c>
      <c r="P57" s="4">
        <f t="shared" si="6"/>
        <v>1</v>
      </c>
      <c r="Q57" s="4">
        <f t="shared" si="7"/>
        <v>1</v>
      </c>
      <c r="R57">
        <f t="shared" si="8"/>
        <v>0</v>
      </c>
      <c r="S57">
        <f t="shared" si="9"/>
        <v>0</v>
      </c>
      <c r="T57">
        <f t="shared" si="10"/>
        <v>0</v>
      </c>
      <c r="U57">
        <f t="shared" si="11"/>
        <v>1</v>
      </c>
      <c r="V57">
        <f t="shared" si="12"/>
        <v>0</v>
      </c>
      <c r="W57">
        <f t="shared" si="13"/>
        <v>1</v>
      </c>
      <c r="X57">
        <f t="shared" si="14"/>
        <v>0</v>
      </c>
      <c r="Y57">
        <v>1</v>
      </c>
      <c r="Z57">
        <v>0.9</v>
      </c>
      <c r="AA57">
        <v>0.8</v>
      </c>
      <c r="AB57">
        <f t="shared" si="15"/>
        <v>0.39999999999999991</v>
      </c>
      <c r="AC57">
        <f t="shared" si="16"/>
        <v>0</v>
      </c>
      <c r="AD57">
        <f t="shared" si="17"/>
        <v>-0.19999999999999996</v>
      </c>
    </row>
    <row r="58" spans="1:30">
      <c r="A58">
        <v>238</v>
      </c>
      <c r="B58" t="s">
        <v>128</v>
      </c>
      <c r="C58" t="s">
        <v>129</v>
      </c>
      <c r="D58" s="1" t="s">
        <v>226</v>
      </c>
      <c r="E58" s="4" t="s">
        <v>196</v>
      </c>
      <c r="F58">
        <v>7</v>
      </c>
      <c r="G58">
        <v>3</v>
      </c>
      <c r="H58">
        <v>0.7</v>
      </c>
      <c r="I58">
        <v>0.8</v>
      </c>
      <c r="J58">
        <v>0.8</v>
      </c>
      <c r="K58">
        <f t="shared" si="1"/>
        <v>0.10000000000000009</v>
      </c>
      <c r="L58">
        <f t="shared" si="2"/>
        <v>1</v>
      </c>
      <c r="M58">
        <f t="shared" si="3"/>
        <v>1</v>
      </c>
      <c r="N58">
        <f t="shared" si="4"/>
        <v>1</v>
      </c>
      <c r="O58" s="4">
        <f t="shared" si="5"/>
        <v>1</v>
      </c>
      <c r="P58" s="4">
        <f t="shared" si="6"/>
        <v>1</v>
      </c>
      <c r="Q58" s="4">
        <f t="shared" si="7"/>
        <v>1</v>
      </c>
      <c r="R58">
        <f t="shared" si="8"/>
        <v>0</v>
      </c>
      <c r="S58">
        <f t="shared" si="9"/>
        <v>0</v>
      </c>
      <c r="T58">
        <f t="shared" si="10"/>
        <v>0</v>
      </c>
      <c r="U58">
        <f t="shared" si="11"/>
        <v>0</v>
      </c>
      <c r="V58">
        <f t="shared" si="12"/>
        <v>1</v>
      </c>
      <c r="W58">
        <f t="shared" si="13"/>
        <v>0</v>
      </c>
      <c r="X58">
        <f t="shared" si="14"/>
        <v>1</v>
      </c>
      <c r="Y58">
        <v>0.7</v>
      </c>
      <c r="Z58" s="3">
        <v>0.8</v>
      </c>
      <c r="AA58">
        <v>0.8</v>
      </c>
      <c r="AB58">
        <f t="shared" si="15"/>
        <v>0.20000000000000018</v>
      </c>
      <c r="AC58">
        <f t="shared" si="16"/>
        <v>0.10000000000000009</v>
      </c>
      <c r="AD58">
        <f t="shared" si="17"/>
        <v>0</v>
      </c>
    </row>
    <row r="59" spans="1:30">
      <c r="A59" s="2">
        <v>657</v>
      </c>
      <c r="B59" s="1" t="s">
        <v>130</v>
      </c>
      <c r="C59" s="1" t="s">
        <v>131</v>
      </c>
      <c r="D59" s="1" t="s">
        <v>225</v>
      </c>
      <c r="E59" s="4" t="s">
        <v>195</v>
      </c>
      <c r="F59">
        <v>7</v>
      </c>
      <c r="G59">
        <v>3</v>
      </c>
      <c r="H59">
        <v>0.7</v>
      </c>
      <c r="I59" s="2">
        <v>0.5</v>
      </c>
      <c r="J59" s="2">
        <v>0.444444444444</v>
      </c>
      <c r="K59">
        <f t="shared" si="1"/>
        <v>0.25555555555599996</v>
      </c>
      <c r="L59">
        <f t="shared" si="2"/>
        <v>1</v>
      </c>
      <c r="M59">
        <f t="shared" si="3"/>
        <v>0</v>
      </c>
      <c r="N59">
        <f t="shared" si="4"/>
        <v>0</v>
      </c>
      <c r="O59" s="4">
        <f t="shared" si="5"/>
        <v>0</v>
      </c>
      <c r="P59" s="4">
        <f t="shared" si="6"/>
        <v>1</v>
      </c>
      <c r="Q59" s="4">
        <f t="shared" si="7"/>
        <v>1</v>
      </c>
      <c r="R59">
        <f t="shared" si="8"/>
        <v>1</v>
      </c>
      <c r="S59">
        <f t="shared" si="9"/>
        <v>0</v>
      </c>
      <c r="T59">
        <f t="shared" si="10"/>
        <v>1</v>
      </c>
      <c r="U59">
        <f t="shared" si="11"/>
        <v>0</v>
      </c>
      <c r="V59">
        <f t="shared" si="12"/>
        <v>1</v>
      </c>
      <c r="W59">
        <f t="shared" si="13"/>
        <v>0</v>
      </c>
      <c r="X59">
        <f t="shared" si="14"/>
        <v>1</v>
      </c>
      <c r="Y59">
        <v>0.7</v>
      </c>
      <c r="Z59">
        <v>0.5</v>
      </c>
      <c r="AA59">
        <v>0.555555555556</v>
      </c>
      <c r="AB59">
        <f t="shared" si="15"/>
        <v>0.39999999999999991</v>
      </c>
      <c r="AC59">
        <f t="shared" si="16"/>
        <v>0.25555555555599996</v>
      </c>
      <c r="AD59">
        <f t="shared" si="17"/>
        <v>0</v>
      </c>
    </row>
    <row r="60" spans="1:30">
      <c r="A60">
        <v>80</v>
      </c>
      <c r="B60" t="s">
        <v>132</v>
      </c>
      <c r="C60" t="s">
        <v>133</v>
      </c>
      <c r="D60" s="1" t="s">
        <v>225</v>
      </c>
      <c r="E60" s="4" t="s">
        <v>195</v>
      </c>
      <c r="F60">
        <v>0</v>
      </c>
      <c r="G60">
        <v>10</v>
      </c>
      <c r="H60">
        <v>0</v>
      </c>
      <c r="I60">
        <v>0.2</v>
      </c>
      <c r="J60">
        <v>0.1</v>
      </c>
      <c r="K60">
        <f t="shared" si="1"/>
        <v>0.2</v>
      </c>
      <c r="L60">
        <f t="shared" si="2"/>
        <v>0</v>
      </c>
      <c r="M60">
        <f t="shared" si="3"/>
        <v>0</v>
      </c>
      <c r="N60">
        <f t="shared" si="4"/>
        <v>0</v>
      </c>
      <c r="O60" s="4">
        <f t="shared" si="5"/>
        <v>1</v>
      </c>
      <c r="P60" s="4">
        <f t="shared" si="6"/>
        <v>1</v>
      </c>
      <c r="Q60" s="4">
        <f t="shared" si="7"/>
        <v>1</v>
      </c>
      <c r="R60">
        <f t="shared" si="8"/>
        <v>0</v>
      </c>
      <c r="S60">
        <f t="shared" si="9"/>
        <v>0</v>
      </c>
      <c r="T60">
        <f t="shared" si="10"/>
        <v>0</v>
      </c>
      <c r="U60">
        <f t="shared" si="11"/>
        <v>1</v>
      </c>
      <c r="V60">
        <f t="shared" si="12"/>
        <v>0</v>
      </c>
      <c r="W60">
        <f t="shared" si="13"/>
        <v>1</v>
      </c>
      <c r="X60">
        <f t="shared" si="14"/>
        <v>0</v>
      </c>
      <c r="Y60">
        <v>1</v>
      </c>
      <c r="Z60">
        <v>0.8</v>
      </c>
      <c r="AA60">
        <v>0.9</v>
      </c>
      <c r="AB60">
        <f t="shared" si="15"/>
        <v>0.39999999999999991</v>
      </c>
      <c r="AC60">
        <f t="shared" si="16"/>
        <v>0</v>
      </c>
      <c r="AD60">
        <f t="shared" si="17"/>
        <v>-9.9999999999999978E-2</v>
      </c>
    </row>
    <row r="61" spans="1:30">
      <c r="A61">
        <v>230</v>
      </c>
      <c r="B61" t="s">
        <v>134</v>
      </c>
      <c r="C61" t="s">
        <v>135</v>
      </c>
      <c r="D61" s="1" t="s">
        <v>225</v>
      </c>
      <c r="E61" s="4" t="s">
        <v>196</v>
      </c>
      <c r="F61">
        <v>10</v>
      </c>
      <c r="G61">
        <v>0</v>
      </c>
      <c r="H61">
        <v>1</v>
      </c>
      <c r="I61">
        <v>1</v>
      </c>
      <c r="J61">
        <v>1</v>
      </c>
      <c r="K61">
        <f t="shared" si="1"/>
        <v>0</v>
      </c>
      <c r="L61">
        <f t="shared" si="2"/>
        <v>1</v>
      </c>
      <c r="M61">
        <f t="shared" si="3"/>
        <v>1</v>
      </c>
      <c r="N61">
        <f t="shared" si="4"/>
        <v>1</v>
      </c>
      <c r="O61" s="4">
        <f t="shared" si="5"/>
        <v>1</v>
      </c>
      <c r="P61" s="4">
        <f t="shared" si="6"/>
        <v>1</v>
      </c>
      <c r="Q61" s="4">
        <f t="shared" si="7"/>
        <v>1</v>
      </c>
      <c r="R61">
        <f t="shared" si="8"/>
        <v>0</v>
      </c>
      <c r="S61">
        <f t="shared" si="9"/>
        <v>0</v>
      </c>
      <c r="T61">
        <f t="shared" si="10"/>
        <v>0</v>
      </c>
      <c r="U61">
        <f t="shared" si="11"/>
        <v>0</v>
      </c>
      <c r="V61">
        <f t="shared" si="12"/>
        <v>0</v>
      </c>
      <c r="W61">
        <f t="shared" si="13"/>
        <v>0</v>
      </c>
      <c r="X61">
        <f t="shared" si="14"/>
        <v>0</v>
      </c>
      <c r="Y61">
        <v>1</v>
      </c>
      <c r="Z61">
        <v>1</v>
      </c>
      <c r="AA61">
        <v>1</v>
      </c>
      <c r="AB61">
        <f t="shared" si="15"/>
        <v>0</v>
      </c>
      <c r="AC61">
        <f t="shared" si="16"/>
        <v>0</v>
      </c>
      <c r="AD61">
        <f t="shared" si="17"/>
        <v>0</v>
      </c>
    </row>
    <row r="62" spans="1:30">
      <c r="A62">
        <v>87</v>
      </c>
      <c r="B62" t="s">
        <v>132</v>
      </c>
      <c r="C62" t="s">
        <v>133</v>
      </c>
      <c r="D62" s="1" t="s">
        <v>225</v>
      </c>
      <c r="E62" s="4" t="s">
        <v>195</v>
      </c>
      <c r="F62">
        <v>0</v>
      </c>
      <c r="G62">
        <v>10</v>
      </c>
      <c r="H62">
        <v>0</v>
      </c>
      <c r="I62">
        <v>0.1</v>
      </c>
      <c r="J62">
        <v>0.2</v>
      </c>
      <c r="K62">
        <f t="shared" si="1"/>
        <v>0.2</v>
      </c>
      <c r="L62">
        <f t="shared" si="2"/>
        <v>0</v>
      </c>
      <c r="M62">
        <f t="shared" si="3"/>
        <v>0</v>
      </c>
      <c r="N62">
        <f t="shared" si="4"/>
        <v>0</v>
      </c>
      <c r="O62" s="4">
        <f t="shared" si="5"/>
        <v>1</v>
      </c>
      <c r="P62" s="4">
        <f t="shared" si="6"/>
        <v>1</v>
      </c>
      <c r="Q62" s="4">
        <f t="shared" si="7"/>
        <v>1</v>
      </c>
      <c r="R62">
        <f t="shared" si="8"/>
        <v>0</v>
      </c>
      <c r="S62">
        <f t="shared" si="9"/>
        <v>0</v>
      </c>
      <c r="T62">
        <f t="shared" si="10"/>
        <v>0</v>
      </c>
      <c r="U62">
        <f t="shared" si="11"/>
        <v>1</v>
      </c>
      <c r="V62">
        <f t="shared" si="12"/>
        <v>0</v>
      </c>
      <c r="W62">
        <f t="shared" si="13"/>
        <v>1</v>
      </c>
      <c r="X62">
        <f t="shared" si="14"/>
        <v>0</v>
      </c>
      <c r="Y62">
        <v>1</v>
      </c>
      <c r="Z62">
        <v>0.9</v>
      </c>
      <c r="AA62">
        <v>0.8</v>
      </c>
      <c r="AB62">
        <f t="shared" si="15"/>
        <v>0.39999999999999991</v>
      </c>
      <c r="AC62">
        <f t="shared" si="16"/>
        <v>0</v>
      </c>
      <c r="AD62">
        <f t="shared" si="17"/>
        <v>-0.19999999999999996</v>
      </c>
    </row>
    <row r="63" spans="1:30">
      <c r="A63">
        <v>233</v>
      </c>
      <c r="B63" s="1" t="s">
        <v>136</v>
      </c>
      <c r="C63" s="1" t="s">
        <v>137</v>
      </c>
      <c r="D63" s="1" t="s">
        <v>226</v>
      </c>
      <c r="E63" s="4" t="s">
        <v>195</v>
      </c>
      <c r="F63">
        <v>7</v>
      </c>
      <c r="G63">
        <v>3</v>
      </c>
      <c r="H63">
        <v>0.7</v>
      </c>
      <c r="I63" s="2">
        <v>0.5</v>
      </c>
      <c r="J63">
        <v>0.3</v>
      </c>
      <c r="K63">
        <f t="shared" si="1"/>
        <v>0.39999999999999997</v>
      </c>
      <c r="L63">
        <f t="shared" si="2"/>
        <v>1</v>
      </c>
      <c r="M63">
        <f t="shared" si="3"/>
        <v>0</v>
      </c>
      <c r="N63">
        <f t="shared" si="4"/>
        <v>0</v>
      </c>
      <c r="O63" s="4">
        <f t="shared" si="5"/>
        <v>0</v>
      </c>
      <c r="P63" s="4">
        <f t="shared" si="6"/>
        <v>1</v>
      </c>
      <c r="Q63" s="4">
        <f t="shared" si="7"/>
        <v>1</v>
      </c>
      <c r="R63">
        <f t="shared" si="8"/>
        <v>1</v>
      </c>
      <c r="S63">
        <f t="shared" si="9"/>
        <v>0</v>
      </c>
      <c r="T63">
        <f t="shared" si="10"/>
        <v>1</v>
      </c>
      <c r="U63">
        <f t="shared" si="11"/>
        <v>0</v>
      </c>
      <c r="V63">
        <f t="shared" si="12"/>
        <v>1</v>
      </c>
      <c r="W63">
        <f t="shared" si="13"/>
        <v>0</v>
      </c>
      <c r="X63">
        <f t="shared" si="14"/>
        <v>1</v>
      </c>
      <c r="Y63">
        <v>0.7</v>
      </c>
      <c r="Z63">
        <v>0.5</v>
      </c>
      <c r="AA63">
        <v>0.7</v>
      </c>
      <c r="AB63">
        <f t="shared" si="15"/>
        <v>0.39999999999999991</v>
      </c>
      <c r="AC63">
        <f t="shared" si="16"/>
        <v>0.39999999999999991</v>
      </c>
      <c r="AD63">
        <f t="shared" si="17"/>
        <v>0</v>
      </c>
    </row>
    <row r="64" spans="1:30">
      <c r="A64">
        <v>1325</v>
      </c>
      <c r="B64" s="1" t="s">
        <v>34</v>
      </c>
      <c r="C64" s="1" t="s">
        <v>35</v>
      </c>
      <c r="D64" s="1" t="s">
        <v>226</v>
      </c>
      <c r="E64" s="4" t="s">
        <v>195</v>
      </c>
      <c r="F64">
        <v>0</v>
      </c>
      <c r="G64">
        <v>10</v>
      </c>
      <c r="H64">
        <v>0</v>
      </c>
      <c r="I64">
        <v>0.6</v>
      </c>
      <c r="J64">
        <v>0</v>
      </c>
      <c r="K64">
        <f t="shared" si="1"/>
        <v>0.6</v>
      </c>
      <c r="L64">
        <f t="shared" si="2"/>
        <v>0</v>
      </c>
      <c r="M64">
        <f t="shared" si="3"/>
        <v>1</v>
      </c>
      <c r="N64">
        <f t="shared" si="4"/>
        <v>0</v>
      </c>
      <c r="O64" s="4">
        <f t="shared" si="5"/>
        <v>1</v>
      </c>
      <c r="P64" s="4">
        <f t="shared" si="6"/>
        <v>0</v>
      </c>
      <c r="Q64" s="4">
        <f t="shared" si="7"/>
        <v>1</v>
      </c>
      <c r="R64">
        <f t="shared" si="8"/>
        <v>1</v>
      </c>
      <c r="S64">
        <f t="shared" si="9"/>
        <v>0</v>
      </c>
      <c r="T64">
        <f t="shared" si="10"/>
        <v>0</v>
      </c>
      <c r="U64">
        <f t="shared" si="11"/>
        <v>0</v>
      </c>
      <c r="V64">
        <f t="shared" si="12"/>
        <v>0</v>
      </c>
      <c r="W64">
        <f t="shared" si="13"/>
        <v>1</v>
      </c>
      <c r="X64">
        <f t="shared" si="14"/>
        <v>0</v>
      </c>
      <c r="Y64">
        <v>1</v>
      </c>
      <c r="Z64">
        <v>0.6</v>
      </c>
      <c r="AA64">
        <v>1</v>
      </c>
      <c r="AB64">
        <f t="shared" si="15"/>
        <v>0.8</v>
      </c>
      <c r="AC64">
        <f t="shared" si="16"/>
        <v>0</v>
      </c>
      <c r="AD64">
        <f t="shared" si="17"/>
        <v>0</v>
      </c>
    </row>
    <row r="65" spans="1:30">
      <c r="A65">
        <v>3556</v>
      </c>
      <c r="B65" s="1" t="s">
        <v>138</v>
      </c>
      <c r="C65" s="1" t="s">
        <v>139</v>
      </c>
      <c r="D65" s="1" t="s">
        <v>225</v>
      </c>
      <c r="E65" s="4" t="s">
        <v>195</v>
      </c>
      <c r="F65">
        <v>5</v>
      </c>
      <c r="G65">
        <v>5</v>
      </c>
      <c r="H65" s="2">
        <v>0.5</v>
      </c>
      <c r="I65">
        <v>0.3</v>
      </c>
      <c r="J65">
        <v>0.222222222222</v>
      </c>
      <c r="K65">
        <f t="shared" si="1"/>
        <v>0.277777777778</v>
      </c>
      <c r="L65">
        <f t="shared" si="2"/>
        <v>0</v>
      </c>
      <c r="M65">
        <f t="shared" si="3"/>
        <v>0</v>
      </c>
      <c r="N65">
        <f t="shared" si="4"/>
        <v>0</v>
      </c>
      <c r="O65" s="4">
        <f t="shared" si="5"/>
        <v>1</v>
      </c>
      <c r="P65" s="4">
        <f t="shared" si="6"/>
        <v>1</v>
      </c>
      <c r="Q65" s="4">
        <f t="shared" si="7"/>
        <v>1</v>
      </c>
      <c r="R65">
        <f t="shared" si="8"/>
        <v>0</v>
      </c>
      <c r="S65">
        <f t="shared" si="9"/>
        <v>0</v>
      </c>
      <c r="T65">
        <f t="shared" si="10"/>
        <v>0</v>
      </c>
      <c r="U65">
        <f t="shared" si="11"/>
        <v>0</v>
      </c>
      <c r="V65">
        <f t="shared" si="12"/>
        <v>1</v>
      </c>
      <c r="W65">
        <f t="shared" si="13"/>
        <v>0</v>
      </c>
      <c r="X65">
        <f t="shared" si="14"/>
        <v>1</v>
      </c>
      <c r="Y65">
        <v>0.5</v>
      </c>
      <c r="Z65" s="3">
        <v>0.7</v>
      </c>
      <c r="AA65">
        <v>0.77777777777799995</v>
      </c>
      <c r="AB65">
        <f t="shared" si="15"/>
        <v>0.55555555555599989</v>
      </c>
      <c r="AC65">
        <f t="shared" si="16"/>
        <v>0.27777777777799995</v>
      </c>
      <c r="AD65">
        <f t="shared" si="17"/>
        <v>0</v>
      </c>
    </row>
    <row r="66" spans="1:30">
      <c r="A66">
        <v>1714</v>
      </c>
      <c r="B66" t="s">
        <v>140</v>
      </c>
      <c r="C66" t="s">
        <v>141</v>
      </c>
      <c r="D66" s="1" t="s">
        <v>225</v>
      </c>
      <c r="E66" s="4" t="s">
        <v>196</v>
      </c>
      <c r="F66">
        <v>9</v>
      </c>
      <c r="G66">
        <v>1</v>
      </c>
      <c r="H66">
        <v>0.9</v>
      </c>
      <c r="I66">
        <v>0.9</v>
      </c>
      <c r="J66">
        <v>0.9</v>
      </c>
      <c r="K66">
        <f t="shared" si="1"/>
        <v>0</v>
      </c>
      <c r="L66">
        <f t="shared" si="2"/>
        <v>1</v>
      </c>
      <c r="M66">
        <f t="shared" si="3"/>
        <v>1</v>
      </c>
      <c r="N66">
        <f t="shared" si="4"/>
        <v>1</v>
      </c>
      <c r="O66" s="4">
        <f t="shared" si="5"/>
        <v>1</v>
      </c>
      <c r="P66" s="4">
        <f t="shared" si="6"/>
        <v>1</v>
      </c>
      <c r="Q66" s="4">
        <f t="shared" si="7"/>
        <v>1</v>
      </c>
      <c r="R66">
        <f t="shared" si="8"/>
        <v>0</v>
      </c>
      <c r="S66">
        <f t="shared" si="9"/>
        <v>0</v>
      </c>
      <c r="T66">
        <f t="shared" si="10"/>
        <v>0</v>
      </c>
      <c r="U66">
        <f t="shared" si="11"/>
        <v>0</v>
      </c>
      <c r="V66">
        <f t="shared" si="12"/>
        <v>0</v>
      </c>
      <c r="W66">
        <f t="shared" si="13"/>
        <v>0</v>
      </c>
      <c r="X66">
        <f t="shared" si="14"/>
        <v>0</v>
      </c>
      <c r="Y66">
        <v>0.9</v>
      </c>
      <c r="Z66">
        <v>0.9</v>
      </c>
      <c r="AA66">
        <v>0.9</v>
      </c>
      <c r="AB66">
        <f t="shared" si="15"/>
        <v>0</v>
      </c>
      <c r="AC66">
        <f t="shared" si="16"/>
        <v>0</v>
      </c>
      <c r="AD66">
        <f t="shared" si="17"/>
        <v>0</v>
      </c>
    </row>
    <row r="67" spans="1:30">
      <c r="A67">
        <v>47</v>
      </c>
      <c r="B67" t="s">
        <v>104</v>
      </c>
      <c r="C67" t="s">
        <v>105</v>
      </c>
      <c r="D67" s="1" t="s">
        <v>226</v>
      </c>
      <c r="E67" s="4" t="s">
        <v>196</v>
      </c>
      <c r="F67">
        <v>8</v>
      </c>
      <c r="G67">
        <v>2</v>
      </c>
      <c r="H67">
        <v>0.8</v>
      </c>
      <c r="I67">
        <v>1</v>
      </c>
      <c r="J67">
        <v>0.9</v>
      </c>
      <c r="K67">
        <f t="shared" ref="K67:K97" si="18">MAX(H67:J67) - MIN(H67:J67)</f>
        <v>0.19999999999999996</v>
      </c>
      <c r="L67">
        <f t="shared" ref="L67:L97" si="19">IF(H67&gt;0.5,1,0)</f>
        <v>1</v>
      </c>
      <c r="M67">
        <f t="shared" ref="M67:M97" si="20">IF(I67&gt;0.5,1,0)</f>
        <v>1</v>
      </c>
      <c r="N67">
        <f t="shared" ref="N67:N97" si="21">IF(J67&gt;0.5,1,0)</f>
        <v>1</v>
      </c>
      <c r="O67" s="4">
        <f t="shared" ref="O67:O97" si="22">IF(OR(AND(E67="n",L67=0),AND(E67="y",L67=1)),1,0)</f>
        <v>1</v>
      </c>
      <c r="P67" s="4">
        <f t="shared" ref="P67:P97" si="23">IF(OR(AND(E67="n",M67=0),AND(E67="y",M67=1)),1,0)</f>
        <v>1</v>
      </c>
      <c r="Q67" s="4">
        <f t="shared" ref="Q67:Q97" si="24">IF(OR(AND(E67="n",N67=0),AND(E67="y",N67=1)),1,0)</f>
        <v>1</v>
      </c>
      <c r="R67">
        <f t="shared" ref="R67:R97" si="25">IF(OR(SUM(L67:N67)=0, SUM(L67:N67)=3),0,1)</f>
        <v>0</v>
      </c>
      <c r="S67">
        <f t="shared" ref="S67:S97" si="26">IF(AND(O67=1,Q67=0),1,0)</f>
        <v>0</v>
      </c>
      <c r="T67">
        <f t="shared" ref="T67:T97" si="27">IF(AND(Q67=1,O67=0),1,0)</f>
        <v>0</v>
      </c>
      <c r="U67">
        <f t="shared" ref="U67:U97" si="28">IF(OR(AND(O67=1,Y67&gt;AA67),AND(O67=1,Q67=0)),1,0)</f>
        <v>0</v>
      </c>
      <c r="V67">
        <f t="shared" ref="V67:V97" si="29">IF(OR(AND(Q67=1,O67=0),AND(Q67=1,AA67&gt;Y67)),1,0)</f>
        <v>1</v>
      </c>
      <c r="W67">
        <f t="shared" ref="W67:W97" si="30">IF(OR(AND(O67=1,Y67&gt;Z67),AND(O67=1,P67=0)),1,0)</f>
        <v>0</v>
      </c>
      <c r="X67">
        <f t="shared" ref="X67:X97" si="31">IF(OR(AND(P67=1,O67=0),AND(P67=1,Z67&gt;Y67)),1,0)</f>
        <v>1</v>
      </c>
      <c r="Y67">
        <v>0.8</v>
      </c>
      <c r="Z67" s="3">
        <v>1</v>
      </c>
      <c r="AA67">
        <v>0.9</v>
      </c>
      <c r="AB67">
        <f t="shared" ref="AB67:AB97" si="32">SUM(ABS(Y67-Z67), ABS(Y67-AA67), ABS(Z67-AA67))</f>
        <v>0.39999999999999991</v>
      </c>
      <c r="AC67">
        <f t="shared" ref="AC67:AC97" si="33">V67*(AA67-IF(O67=0,1-Y67,Y67))</f>
        <v>9.9999999999999978E-2</v>
      </c>
      <c r="AD67">
        <f t="shared" ref="AD67:AD97" si="34">U67*(AA67-IF(O67=0,1-Y67,Y67))</f>
        <v>0</v>
      </c>
    </row>
    <row r="68" spans="1:30">
      <c r="A68">
        <v>43</v>
      </c>
      <c r="B68" t="s">
        <v>142</v>
      </c>
      <c r="C68" t="s">
        <v>143</v>
      </c>
      <c r="D68" s="1" t="s">
        <v>225</v>
      </c>
      <c r="E68" s="4" t="s">
        <v>196</v>
      </c>
      <c r="F68">
        <v>7</v>
      </c>
      <c r="G68">
        <v>3</v>
      </c>
      <c r="H68">
        <v>0.7</v>
      </c>
      <c r="I68">
        <v>0.9</v>
      </c>
      <c r="J68">
        <v>0.7</v>
      </c>
      <c r="K68">
        <f t="shared" si="18"/>
        <v>0.20000000000000007</v>
      </c>
      <c r="L68">
        <f t="shared" si="19"/>
        <v>1</v>
      </c>
      <c r="M68">
        <f t="shared" si="20"/>
        <v>1</v>
      </c>
      <c r="N68">
        <f t="shared" si="21"/>
        <v>1</v>
      </c>
      <c r="O68" s="4">
        <f t="shared" si="22"/>
        <v>1</v>
      </c>
      <c r="P68" s="4">
        <f t="shared" si="23"/>
        <v>1</v>
      </c>
      <c r="Q68" s="4">
        <f t="shared" si="24"/>
        <v>1</v>
      </c>
      <c r="R68">
        <f t="shared" si="25"/>
        <v>0</v>
      </c>
      <c r="S68">
        <f t="shared" si="26"/>
        <v>0</v>
      </c>
      <c r="T68">
        <f t="shared" si="27"/>
        <v>0</v>
      </c>
      <c r="U68">
        <f t="shared" si="28"/>
        <v>0</v>
      </c>
      <c r="V68">
        <f t="shared" si="29"/>
        <v>0</v>
      </c>
      <c r="W68">
        <f t="shared" si="30"/>
        <v>0</v>
      </c>
      <c r="X68">
        <f t="shared" si="31"/>
        <v>1</v>
      </c>
      <c r="Y68">
        <v>0.7</v>
      </c>
      <c r="Z68" s="3">
        <v>0.9</v>
      </c>
      <c r="AA68">
        <v>0.7</v>
      </c>
      <c r="AB68">
        <f t="shared" si="32"/>
        <v>0.40000000000000013</v>
      </c>
      <c r="AC68">
        <f t="shared" si="33"/>
        <v>0</v>
      </c>
      <c r="AD68">
        <f t="shared" si="34"/>
        <v>0</v>
      </c>
    </row>
    <row r="69" spans="1:30">
      <c r="A69">
        <v>40</v>
      </c>
      <c r="B69" t="s">
        <v>92</v>
      </c>
      <c r="C69" t="s">
        <v>93</v>
      </c>
      <c r="D69" s="1" t="s">
        <v>226</v>
      </c>
      <c r="E69" s="4" t="s">
        <v>196</v>
      </c>
      <c r="F69">
        <v>10</v>
      </c>
      <c r="G69">
        <v>0</v>
      </c>
      <c r="H69">
        <v>1</v>
      </c>
      <c r="I69">
        <v>0.7</v>
      </c>
      <c r="J69">
        <v>1</v>
      </c>
      <c r="K69">
        <f t="shared" si="18"/>
        <v>0.30000000000000004</v>
      </c>
      <c r="L69">
        <f t="shared" si="19"/>
        <v>1</v>
      </c>
      <c r="M69">
        <f t="shared" si="20"/>
        <v>1</v>
      </c>
      <c r="N69">
        <f t="shared" si="21"/>
        <v>1</v>
      </c>
      <c r="O69" s="4">
        <f t="shared" si="22"/>
        <v>1</v>
      </c>
      <c r="P69" s="4">
        <f t="shared" si="23"/>
        <v>1</v>
      </c>
      <c r="Q69" s="4">
        <f t="shared" si="24"/>
        <v>1</v>
      </c>
      <c r="R69">
        <f t="shared" si="25"/>
        <v>0</v>
      </c>
      <c r="S69">
        <f t="shared" si="26"/>
        <v>0</v>
      </c>
      <c r="T69">
        <f t="shared" si="27"/>
        <v>0</v>
      </c>
      <c r="U69">
        <f t="shared" si="28"/>
        <v>0</v>
      </c>
      <c r="V69">
        <f t="shared" si="29"/>
        <v>0</v>
      </c>
      <c r="W69">
        <f t="shared" si="30"/>
        <v>1</v>
      </c>
      <c r="X69">
        <f t="shared" si="31"/>
        <v>0</v>
      </c>
      <c r="Y69">
        <v>1</v>
      </c>
      <c r="Z69">
        <v>0.7</v>
      </c>
      <c r="AA69">
        <v>1</v>
      </c>
      <c r="AB69">
        <f t="shared" si="32"/>
        <v>0.60000000000000009</v>
      </c>
      <c r="AC69">
        <f t="shared" si="33"/>
        <v>0</v>
      </c>
      <c r="AD69">
        <f t="shared" si="34"/>
        <v>0</v>
      </c>
    </row>
    <row r="70" spans="1:30">
      <c r="A70" s="7">
        <v>956</v>
      </c>
      <c r="B70" s="7" t="s">
        <v>144</v>
      </c>
      <c r="C70" s="7" t="s">
        <v>145</v>
      </c>
      <c r="D70" s="7" t="s">
        <v>226</v>
      </c>
      <c r="E70" s="7" t="s">
        <v>196</v>
      </c>
      <c r="F70">
        <v>9</v>
      </c>
      <c r="G70">
        <v>0</v>
      </c>
      <c r="H70">
        <v>1</v>
      </c>
      <c r="I70">
        <v>0.77777777777799995</v>
      </c>
      <c r="J70">
        <v>1</v>
      </c>
      <c r="K70">
        <f t="shared" si="18"/>
        <v>0.22222222222200005</v>
      </c>
      <c r="L70">
        <f t="shared" si="19"/>
        <v>1</v>
      </c>
      <c r="M70">
        <f t="shared" si="20"/>
        <v>1</v>
      </c>
      <c r="N70">
        <f t="shared" si="21"/>
        <v>1</v>
      </c>
      <c r="O70" s="4">
        <f t="shared" si="22"/>
        <v>1</v>
      </c>
      <c r="P70" s="4">
        <f t="shared" si="23"/>
        <v>1</v>
      </c>
      <c r="Q70" s="4">
        <f t="shared" si="24"/>
        <v>1</v>
      </c>
      <c r="R70">
        <f t="shared" si="25"/>
        <v>0</v>
      </c>
      <c r="S70">
        <f t="shared" si="26"/>
        <v>0</v>
      </c>
      <c r="T70">
        <f t="shared" si="27"/>
        <v>0</v>
      </c>
      <c r="U70">
        <f t="shared" si="28"/>
        <v>0</v>
      </c>
      <c r="V70">
        <f t="shared" si="29"/>
        <v>0</v>
      </c>
      <c r="W70">
        <f t="shared" si="30"/>
        <v>1</v>
      </c>
      <c r="X70">
        <f t="shared" si="31"/>
        <v>0</v>
      </c>
      <c r="Y70">
        <v>1</v>
      </c>
      <c r="Z70">
        <v>0.77777777777799995</v>
      </c>
      <c r="AA70">
        <v>1</v>
      </c>
      <c r="AB70">
        <f t="shared" si="32"/>
        <v>0.44444444444400011</v>
      </c>
      <c r="AC70">
        <f t="shared" si="33"/>
        <v>0</v>
      </c>
      <c r="AD70">
        <f t="shared" si="34"/>
        <v>0</v>
      </c>
    </row>
    <row r="71" spans="1:30">
      <c r="A71">
        <v>1569</v>
      </c>
      <c r="B71" s="1" t="s">
        <v>146</v>
      </c>
      <c r="C71" s="1" t="s">
        <v>147</v>
      </c>
      <c r="D71" s="1" t="s">
        <v>226</v>
      </c>
      <c r="E71" s="4" t="s">
        <v>195</v>
      </c>
      <c r="F71">
        <v>8</v>
      </c>
      <c r="G71">
        <v>2</v>
      </c>
      <c r="H71">
        <v>0.8</v>
      </c>
      <c r="I71" s="2">
        <v>0.4</v>
      </c>
      <c r="J71">
        <v>0.9</v>
      </c>
      <c r="K71">
        <f t="shared" si="18"/>
        <v>0.5</v>
      </c>
      <c r="L71">
        <f t="shared" si="19"/>
        <v>1</v>
      </c>
      <c r="M71">
        <f t="shared" si="20"/>
        <v>0</v>
      </c>
      <c r="N71">
        <f t="shared" si="21"/>
        <v>1</v>
      </c>
      <c r="O71" s="4">
        <f t="shared" si="22"/>
        <v>0</v>
      </c>
      <c r="P71" s="4">
        <f t="shared" si="23"/>
        <v>1</v>
      </c>
      <c r="Q71" s="9">
        <f t="shared" si="24"/>
        <v>0</v>
      </c>
      <c r="R71">
        <f t="shared" si="25"/>
        <v>1</v>
      </c>
      <c r="S71">
        <f t="shared" si="26"/>
        <v>0</v>
      </c>
      <c r="T71">
        <f t="shared" si="27"/>
        <v>0</v>
      </c>
      <c r="U71">
        <f t="shared" si="28"/>
        <v>0</v>
      </c>
      <c r="V71">
        <f t="shared" si="29"/>
        <v>0</v>
      </c>
      <c r="W71">
        <f t="shared" si="30"/>
        <v>0</v>
      </c>
      <c r="X71">
        <f t="shared" si="31"/>
        <v>1</v>
      </c>
      <c r="Y71">
        <v>0.8</v>
      </c>
      <c r="Z71">
        <v>0.6</v>
      </c>
      <c r="AA71">
        <v>0.9</v>
      </c>
      <c r="AB71">
        <f t="shared" si="32"/>
        <v>0.60000000000000009</v>
      </c>
      <c r="AC71">
        <f t="shared" si="33"/>
        <v>0</v>
      </c>
      <c r="AD71">
        <f t="shared" si="34"/>
        <v>0</v>
      </c>
    </row>
    <row r="72" spans="1:30">
      <c r="A72" s="7">
        <v>1443</v>
      </c>
      <c r="B72" s="7" t="s">
        <v>148</v>
      </c>
      <c r="C72" s="7" t="s">
        <v>149</v>
      </c>
      <c r="D72" s="7" t="s">
        <v>225</v>
      </c>
      <c r="E72" s="7" t="s">
        <v>196</v>
      </c>
      <c r="F72">
        <v>7</v>
      </c>
      <c r="G72">
        <v>2</v>
      </c>
      <c r="H72">
        <v>0.77777777777799995</v>
      </c>
      <c r="I72">
        <v>0.88888888888899997</v>
      </c>
      <c r="J72">
        <v>0.875</v>
      </c>
      <c r="K72">
        <f t="shared" si="18"/>
        <v>0.11111111111100003</v>
      </c>
      <c r="L72">
        <f t="shared" si="19"/>
        <v>1</v>
      </c>
      <c r="M72">
        <f t="shared" si="20"/>
        <v>1</v>
      </c>
      <c r="N72">
        <f t="shared" si="21"/>
        <v>1</v>
      </c>
      <c r="O72" s="4">
        <f t="shared" si="22"/>
        <v>1</v>
      </c>
      <c r="P72" s="4">
        <f t="shared" si="23"/>
        <v>1</v>
      </c>
      <c r="Q72" s="4">
        <f t="shared" si="24"/>
        <v>1</v>
      </c>
      <c r="R72">
        <f t="shared" si="25"/>
        <v>0</v>
      </c>
      <c r="S72">
        <f t="shared" si="26"/>
        <v>0</v>
      </c>
      <c r="T72">
        <f t="shared" si="27"/>
        <v>0</v>
      </c>
      <c r="U72">
        <f t="shared" si="28"/>
        <v>0</v>
      </c>
      <c r="V72">
        <f t="shared" si="29"/>
        <v>1</v>
      </c>
      <c r="W72">
        <f t="shared" si="30"/>
        <v>0</v>
      </c>
      <c r="X72">
        <f t="shared" si="31"/>
        <v>1</v>
      </c>
      <c r="Y72">
        <v>0.77777777777799995</v>
      </c>
      <c r="Z72" s="3">
        <v>0.88888888888899997</v>
      </c>
      <c r="AA72">
        <v>0.875</v>
      </c>
      <c r="AB72">
        <f t="shared" si="32"/>
        <v>0.22222222222200005</v>
      </c>
      <c r="AC72">
        <f t="shared" si="33"/>
        <v>9.7222222222000054E-2</v>
      </c>
      <c r="AD72">
        <f t="shared" si="34"/>
        <v>0</v>
      </c>
    </row>
    <row r="73" spans="1:30">
      <c r="A73">
        <v>4285</v>
      </c>
      <c r="B73" t="s">
        <v>150</v>
      </c>
      <c r="C73" t="s">
        <v>151</v>
      </c>
      <c r="D73" s="1" t="s">
        <v>225</v>
      </c>
      <c r="E73" s="4" t="s">
        <v>195</v>
      </c>
      <c r="F73">
        <v>3</v>
      </c>
      <c r="G73">
        <v>7</v>
      </c>
      <c r="H73">
        <v>0.3</v>
      </c>
      <c r="I73" s="2">
        <v>0.4</v>
      </c>
      <c r="J73">
        <v>0.111111111111</v>
      </c>
      <c r="K73">
        <f t="shared" si="18"/>
        <v>0.288888888889</v>
      </c>
      <c r="L73">
        <f t="shared" si="19"/>
        <v>0</v>
      </c>
      <c r="M73">
        <f t="shared" si="20"/>
        <v>0</v>
      </c>
      <c r="N73">
        <f t="shared" si="21"/>
        <v>0</v>
      </c>
      <c r="O73" s="4">
        <f t="shared" si="22"/>
        <v>1</v>
      </c>
      <c r="P73" s="4">
        <f t="shared" si="23"/>
        <v>1</v>
      </c>
      <c r="Q73" s="4">
        <f t="shared" si="24"/>
        <v>1</v>
      </c>
      <c r="R73">
        <f t="shared" si="25"/>
        <v>0</v>
      </c>
      <c r="S73">
        <f t="shared" si="26"/>
        <v>0</v>
      </c>
      <c r="T73">
        <f t="shared" si="27"/>
        <v>0</v>
      </c>
      <c r="U73">
        <f t="shared" si="28"/>
        <v>0</v>
      </c>
      <c r="V73">
        <f t="shared" si="29"/>
        <v>1</v>
      </c>
      <c r="W73">
        <f t="shared" si="30"/>
        <v>1</v>
      </c>
      <c r="X73">
        <f t="shared" si="31"/>
        <v>0</v>
      </c>
      <c r="Y73">
        <v>0.7</v>
      </c>
      <c r="Z73">
        <v>0.6</v>
      </c>
      <c r="AA73">
        <v>0.88888888888899997</v>
      </c>
      <c r="AB73">
        <f t="shared" si="32"/>
        <v>0.57777777777799999</v>
      </c>
      <c r="AC73">
        <f t="shared" si="33"/>
        <v>0.18888888888900002</v>
      </c>
      <c r="AD73">
        <f t="shared" si="34"/>
        <v>0</v>
      </c>
    </row>
    <row r="74" spans="1:30">
      <c r="A74">
        <v>3303</v>
      </c>
      <c r="B74" t="s">
        <v>152</v>
      </c>
      <c r="C74" t="s">
        <v>153</v>
      </c>
      <c r="D74" s="7" t="s">
        <v>225</v>
      </c>
      <c r="E74" s="4" t="s">
        <v>196</v>
      </c>
      <c r="F74">
        <v>9</v>
      </c>
      <c r="G74">
        <v>1</v>
      </c>
      <c r="H74">
        <v>0.9</v>
      </c>
      <c r="I74">
        <v>1</v>
      </c>
      <c r="J74">
        <v>1</v>
      </c>
      <c r="K74">
        <f t="shared" si="18"/>
        <v>9.9999999999999978E-2</v>
      </c>
      <c r="L74">
        <f t="shared" si="19"/>
        <v>1</v>
      </c>
      <c r="M74">
        <f t="shared" si="20"/>
        <v>1</v>
      </c>
      <c r="N74">
        <f t="shared" si="21"/>
        <v>1</v>
      </c>
      <c r="O74" s="4">
        <f t="shared" si="22"/>
        <v>1</v>
      </c>
      <c r="P74" s="4">
        <f t="shared" si="23"/>
        <v>1</v>
      </c>
      <c r="Q74" s="4">
        <f t="shared" si="24"/>
        <v>1</v>
      </c>
      <c r="R74">
        <f t="shared" si="25"/>
        <v>0</v>
      </c>
      <c r="S74">
        <f t="shared" si="26"/>
        <v>0</v>
      </c>
      <c r="T74">
        <f t="shared" si="27"/>
        <v>0</v>
      </c>
      <c r="U74">
        <f t="shared" si="28"/>
        <v>0</v>
      </c>
      <c r="V74">
        <f t="shared" si="29"/>
        <v>1</v>
      </c>
      <c r="W74">
        <f t="shared" si="30"/>
        <v>0</v>
      </c>
      <c r="X74">
        <f t="shared" si="31"/>
        <v>1</v>
      </c>
      <c r="Y74">
        <v>0.9</v>
      </c>
      <c r="Z74" s="3">
        <v>1</v>
      </c>
      <c r="AA74">
        <v>1</v>
      </c>
      <c r="AB74">
        <f t="shared" si="32"/>
        <v>0.19999999999999996</v>
      </c>
      <c r="AC74">
        <f t="shared" si="33"/>
        <v>9.9999999999999978E-2</v>
      </c>
      <c r="AD74">
        <f t="shared" si="34"/>
        <v>0</v>
      </c>
    </row>
    <row r="75" spans="1:30">
      <c r="A75">
        <v>2606</v>
      </c>
      <c r="B75" t="s">
        <v>154</v>
      </c>
      <c r="C75" t="s">
        <v>155</v>
      </c>
      <c r="D75" s="1" t="s">
        <v>226</v>
      </c>
      <c r="E75" s="4" t="s">
        <v>196</v>
      </c>
      <c r="F75">
        <v>8</v>
      </c>
      <c r="G75">
        <v>2</v>
      </c>
      <c r="H75">
        <v>0.8</v>
      </c>
      <c r="I75">
        <v>0.8</v>
      </c>
      <c r="J75">
        <v>0.8</v>
      </c>
      <c r="K75">
        <f t="shared" si="18"/>
        <v>0</v>
      </c>
      <c r="L75">
        <f t="shared" si="19"/>
        <v>1</v>
      </c>
      <c r="M75">
        <f t="shared" si="20"/>
        <v>1</v>
      </c>
      <c r="N75">
        <f t="shared" si="21"/>
        <v>1</v>
      </c>
      <c r="O75" s="4">
        <f t="shared" si="22"/>
        <v>1</v>
      </c>
      <c r="P75" s="4">
        <f t="shared" si="23"/>
        <v>1</v>
      </c>
      <c r="Q75" s="4">
        <f t="shared" si="24"/>
        <v>1</v>
      </c>
      <c r="R75">
        <f t="shared" si="25"/>
        <v>0</v>
      </c>
      <c r="S75">
        <f t="shared" si="26"/>
        <v>0</v>
      </c>
      <c r="T75">
        <f t="shared" si="27"/>
        <v>0</v>
      </c>
      <c r="U75">
        <f t="shared" si="28"/>
        <v>0</v>
      </c>
      <c r="V75">
        <f t="shared" si="29"/>
        <v>0</v>
      </c>
      <c r="W75">
        <f t="shared" si="30"/>
        <v>0</v>
      </c>
      <c r="X75">
        <f t="shared" si="31"/>
        <v>0</v>
      </c>
      <c r="Y75">
        <v>0.8</v>
      </c>
      <c r="Z75">
        <v>0.8</v>
      </c>
      <c r="AA75">
        <v>0.8</v>
      </c>
      <c r="AB75">
        <f t="shared" si="32"/>
        <v>0</v>
      </c>
      <c r="AC75">
        <f t="shared" si="33"/>
        <v>0</v>
      </c>
      <c r="AD75">
        <f t="shared" si="34"/>
        <v>0</v>
      </c>
    </row>
    <row r="76" spans="1:30">
      <c r="A76">
        <v>141</v>
      </c>
      <c r="B76" t="s">
        <v>156</v>
      </c>
      <c r="C76" t="s">
        <v>157</v>
      </c>
      <c r="D76" s="7" t="s">
        <v>226</v>
      </c>
      <c r="E76" s="4" t="s">
        <v>195</v>
      </c>
      <c r="F76">
        <v>2</v>
      </c>
      <c r="G76">
        <v>8</v>
      </c>
      <c r="H76">
        <v>0.2</v>
      </c>
      <c r="I76" s="2">
        <v>0.4</v>
      </c>
      <c r="J76">
        <v>0.1</v>
      </c>
      <c r="K76">
        <f t="shared" si="18"/>
        <v>0.30000000000000004</v>
      </c>
      <c r="L76">
        <f t="shared" si="19"/>
        <v>0</v>
      </c>
      <c r="M76">
        <f t="shared" si="20"/>
        <v>0</v>
      </c>
      <c r="N76">
        <f t="shared" si="21"/>
        <v>0</v>
      </c>
      <c r="O76" s="4">
        <f t="shared" si="22"/>
        <v>1</v>
      </c>
      <c r="P76" s="4">
        <f t="shared" si="23"/>
        <v>1</v>
      </c>
      <c r="Q76" s="4">
        <f t="shared" si="24"/>
        <v>1</v>
      </c>
      <c r="R76">
        <f t="shared" si="25"/>
        <v>0</v>
      </c>
      <c r="S76">
        <f t="shared" si="26"/>
        <v>0</v>
      </c>
      <c r="T76">
        <f t="shared" si="27"/>
        <v>0</v>
      </c>
      <c r="U76">
        <f t="shared" si="28"/>
        <v>0</v>
      </c>
      <c r="V76">
        <f t="shared" si="29"/>
        <v>1</v>
      </c>
      <c r="W76">
        <f t="shared" si="30"/>
        <v>1</v>
      </c>
      <c r="X76">
        <f t="shared" si="31"/>
        <v>0</v>
      </c>
      <c r="Y76">
        <v>0.8</v>
      </c>
      <c r="Z76">
        <v>0.6</v>
      </c>
      <c r="AA76">
        <v>0.9</v>
      </c>
      <c r="AB76">
        <f t="shared" si="32"/>
        <v>0.60000000000000009</v>
      </c>
      <c r="AC76">
        <f t="shared" si="33"/>
        <v>9.9999999999999978E-2</v>
      </c>
      <c r="AD76">
        <f t="shared" si="34"/>
        <v>0</v>
      </c>
    </row>
    <row r="77" spans="1:30">
      <c r="A77">
        <v>611</v>
      </c>
      <c r="B77" t="s">
        <v>158</v>
      </c>
      <c r="C77" t="s">
        <v>159</v>
      </c>
      <c r="D77" s="1" t="s">
        <v>225</v>
      </c>
      <c r="E77" s="4" t="s">
        <v>196</v>
      </c>
      <c r="F77">
        <v>10</v>
      </c>
      <c r="G77">
        <v>0</v>
      </c>
      <c r="H77">
        <v>1</v>
      </c>
      <c r="I77">
        <v>0.88888888888899997</v>
      </c>
      <c r="J77">
        <v>1</v>
      </c>
      <c r="K77">
        <f t="shared" si="18"/>
        <v>0.11111111111100003</v>
      </c>
      <c r="L77">
        <f t="shared" si="19"/>
        <v>1</v>
      </c>
      <c r="M77">
        <f t="shared" si="20"/>
        <v>1</v>
      </c>
      <c r="N77">
        <f t="shared" si="21"/>
        <v>1</v>
      </c>
      <c r="O77" s="4">
        <f t="shared" si="22"/>
        <v>1</v>
      </c>
      <c r="P77" s="4">
        <f t="shared" si="23"/>
        <v>1</v>
      </c>
      <c r="Q77" s="4">
        <f t="shared" si="24"/>
        <v>1</v>
      </c>
      <c r="R77">
        <f t="shared" si="25"/>
        <v>0</v>
      </c>
      <c r="S77">
        <f t="shared" si="26"/>
        <v>0</v>
      </c>
      <c r="T77">
        <f t="shared" si="27"/>
        <v>0</v>
      </c>
      <c r="U77">
        <f t="shared" si="28"/>
        <v>0</v>
      </c>
      <c r="V77">
        <f t="shared" si="29"/>
        <v>0</v>
      </c>
      <c r="W77">
        <f t="shared" si="30"/>
        <v>1</v>
      </c>
      <c r="X77">
        <f t="shared" si="31"/>
        <v>0</v>
      </c>
      <c r="Y77">
        <v>1</v>
      </c>
      <c r="Z77">
        <v>0.88888888888899997</v>
      </c>
      <c r="AA77">
        <v>1</v>
      </c>
      <c r="AB77">
        <f t="shared" si="32"/>
        <v>0.22222222222200005</v>
      </c>
      <c r="AC77">
        <f t="shared" si="33"/>
        <v>0</v>
      </c>
      <c r="AD77">
        <f t="shared" si="34"/>
        <v>0</v>
      </c>
    </row>
    <row r="78" spans="1:30">
      <c r="A78">
        <v>8751</v>
      </c>
      <c r="B78" t="s">
        <v>160</v>
      </c>
      <c r="C78" t="s">
        <v>161</v>
      </c>
      <c r="D78" s="7" t="s">
        <v>225</v>
      </c>
      <c r="E78" s="4" t="s">
        <v>196</v>
      </c>
      <c r="F78">
        <v>9</v>
      </c>
      <c r="G78">
        <v>1</v>
      </c>
      <c r="H78">
        <v>0.9</v>
      </c>
      <c r="I78">
        <v>0.9</v>
      </c>
      <c r="J78">
        <v>0.9</v>
      </c>
      <c r="K78">
        <f t="shared" si="18"/>
        <v>0</v>
      </c>
      <c r="L78">
        <f t="shared" si="19"/>
        <v>1</v>
      </c>
      <c r="M78">
        <f t="shared" si="20"/>
        <v>1</v>
      </c>
      <c r="N78">
        <f t="shared" si="21"/>
        <v>1</v>
      </c>
      <c r="O78" s="4">
        <f t="shared" si="22"/>
        <v>1</v>
      </c>
      <c r="P78" s="4">
        <f t="shared" si="23"/>
        <v>1</v>
      </c>
      <c r="Q78" s="4">
        <f t="shared" si="24"/>
        <v>1</v>
      </c>
      <c r="R78">
        <f t="shared" si="25"/>
        <v>0</v>
      </c>
      <c r="S78">
        <f t="shared" si="26"/>
        <v>0</v>
      </c>
      <c r="T78">
        <f t="shared" si="27"/>
        <v>0</v>
      </c>
      <c r="U78">
        <f t="shared" si="28"/>
        <v>0</v>
      </c>
      <c r="V78">
        <f t="shared" si="29"/>
        <v>0</v>
      </c>
      <c r="W78">
        <f t="shared" si="30"/>
        <v>0</v>
      </c>
      <c r="X78">
        <f t="shared" si="31"/>
        <v>0</v>
      </c>
      <c r="Y78">
        <v>0.9</v>
      </c>
      <c r="Z78">
        <v>0.9</v>
      </c>
      <c r="AA78">
        <v>0.9</v>
      </c>
      <c r="AB78">
        <f t="shared" si="32"/>
        <v>0</v>
      </c>
      <c r="AC78">
        <f t="shared" si="33"/>
        <v>0</v>
      </c>
      <c r="AD78">
        <f t="shared" si="34"/>
        <v>0</v>
      </c>
    </row>
    <row r="79" spans="1:30">
      <c r="A79">
        <v>307</v>
      </c>
      <c r="B79" t="s">
        <v>162</v>
      </c>
      <c r="C79" t="s">
        <v>163</v>
      </c>
      <c r="D79" s="1" t="s">
        <v>225</v>
      </c>
      <c r="E79" s="4" t="s">
        <v>196</v>
      </c>
      <c r="F79">
        <v>10</v>
      </c>
      <c r="G79">
        <v>0</v>
      </c>
      <c r="H79">
        <v>1</v>
      </c>
      <c r="I79">
        <v>0.7</v>
      </c>
      <c r="J79">
        <v>1</v>
      </c>
      <c r="K79">
        <f t="shared" si="18"/>
        <v>0.30000000000000004</v>
      </c>
      <c r="L79">
        <f t="shared" si="19"/>
        <v>1</v>
      </c>
      <c r="M79">
        <f t="shared" si="20"/>
        <v>1</v>
      </c>
      <c r="N79">
        <f t="shared" si="21"/>
        <v>1</v>
      </c>
      <c r="O79" s="4">
        <f t="shared" si="22"/>
        <v>1</v>
      </c>
      <c r="P79" s="4">
        <f t="shared" si="23"/>
        <v>1</v>
      </c>
      <c r="Q79" s="4">
        <f t="shared" si="24"/>
        <v>1</v>
      </c>
      <c r="R79">
        <f t="shared" si="25"/>
        <v>0</v>
      </c>
      <c r="S79">
        <f t="shared" si="26"/>
        <v>0</v>
      </c>
      <c r="T79">
        <f t="shared" si="27"/>
        <v>0</v>
      </c>
      <c r="U79">
        <f t="shared" si="28"/>
        <v>0</v>
      </c>
      <c r="V79">
        <f t="shared" si="29"/>
        <v>0</v>
      </c>
      <c r="W79">
        <f t="shared" si="30"/>
        <v>1</v>
      </c>
      <c r="X79">
        <f t="shared" si="31"/>
        <v>0</v>
      </c>
      <c r="Y79">
        <v>1</v>
      </c>
      <c r="Z79">
        <v>0.7</v>
      </c>
      <c r="AA79">
        <v>1</v>
      </c>
      <c r="AB79">
        <f t="shared" si="32"/>
        <v>0.60000000000000009</v>
      </c>
      <c r="AC79">
        <f t="shared" si="33"/>
        <v>0</v>
      </c>
      <c r="AD79">
        <f t="shared" si="34"/>
        <v>0</v>
      </c>
    </row>
    <row r="80" spans="1:30">
      <c r="A80">
        <v>77</v>
      </c>
      <c r="B80" t="s">
        <v>164</v>
      </c>
      <c r="C80" t="s">
        <v>165</v>
      </c>
      <c r="D80" s="7" t="s">
        <v>225</v>
      </c>
      <c r="E80" s="4" t="s">
        <v>196</v>
      </c>
      <c r="F80">
        <v>9</v>
      </c>
      <c r="G80">
        <v>1</v>
      </c>
      <c r="H80">
        <v>0.9</v>
      </c>
      <c r="I80">
        <v>1</v>
      </c>
      <c r="J80">
        <v>1</v>
      </c>
      <c r="K80">
        <f t="shared" si="18"/>
        <v>9.9999999999999978E-2</v>
      </c>
      <c r="L80">
        <f t="shared" si="19"/>
        <v>1</v>
      </c>
      <c r="M80">
        <f t="shared" si="20"/>
        <v>1</v>
      </c>
      <c r="N80">
        <f t="shared" si="21"/>
        <v>1</v>
      </c>
      <c r="O80" s="4">
        <f t="shared" si="22"/>
        <v>1</v>
      </c>
      <c r="P80" s="4">
        <f t="shared" si="23"/>
        <v>1</v>
      </c>
      <c r="Q80" s="4">
        <f t="shared" si="24"/>
        <v>1</v>
      </c>
      <c r="R80">
        <f t="shared" si="25"/>
        <v>0</v>
      </c>
      <c r="S80">
        <f t="shared" si="26"/>
        <v>0</v>
      </c>
      <c r="T80">
        <f t="shared" si="27"/>
        <v>0</v>
      </c>
      <c r="U80">
        <f t="shared" si="28"/>
        <v>0</v>
      </c>
      <c r="V80">
        <f t="shared" si="29"/>
        <v>1</v>
      </c>
      <c r="W80">
        <f t="shared" si="30"/>
        <v>0</v>
      </c>
      <c r="X80">
        <f t="shared" si="31"/>
        <v>1</v>
      </c>
      <c r="Y80">
        <v>0.9</v>
      </c>
      <c r="Z80" s="3">
        <v>1</v>
      </c>
      <c r="AA80">
        <v>1</v>
      </c>
      <c r="AB80">
        <f t="shared" si="32"/>
        <v>0.19999999999999996</v>
      </c>
      <c r="AC80">
        <f t="shared" si="33"/>
        <v>9.9999999999999978E-2</v>
      </c>
      <c r="AD80">
        <f t="shared" si="34"/>
        <v>0</v>
      </c>
    </row>
    <row r="81" spans="1:30">
      <c r="A81">
        <v>2165</v>
      </c>
      <c r="B81" s="1" t="s">
        <v>166</v>
      </c>
      <c r="C81" s="1" t="s">
        <v>167</v>
      </c>
      <c r="D81" s="1" t="s">
        <v>225</v>
      </c>
      <c r="E81" s="4" t="s">
        <v>195</v>
      </c>
      <c r="F81">
        <v>3</v>
      </c>
      <c r="G81">
        <v>7</v>
      </c>
      <c r="H81">
        <v>0.3</v>
      </c>
      <c r="I81">
        <v>1</v>
      </c>
      <c r="J81" s="2">
        <v>0.6</v>
      </c>
      <c r="K81">
        <f t="shared" si="18"/>
        <v>0.7</v>
      </c>
      <c r="L81">
        <f t="shared" si="19"/>
        <v>0</v>
      </c>
      <c r="M81">
        <f t="shared" si="20"/>
        <v>1</v>
      </c>
      <c r="N81">
        <f t="shared" si="21"/>
        <v>1</v>
      </c>
      <c r="O81" s="4">
        <f t="shared" si="22"/>
        <v>1</v>
      </c>
      <c r="P81" s="4">
        <f t="shared" si="23"/>
        <v>0</v>
      </c>
      <c r="Q81" s="9">
        <f t="shared" si="24"/>
        <v>0</v>
      </c>
      <c r="R81">
        <f t="shared" si="25"/>
        <v>1</v>
      </c>
      <c r="S81">
        <f t="shared" si="26"/>
        <v>1</v>
      </c>
      <c r="T81">
        <f t="shared" si="27"/>
        <v>0</v>
      </c>
      <c r="U81">
        <f t="shared" si="28"/>
        <v>1</v>
      </c>
      <c r="V81">
        <f t="shared" si="29"/>
        <v>0</v>
      </c>
      <c r="W81">
        <f t="shared" si="30"/>
        <v>1</v>
      </c>
      <c r="X81">
        <f t="shared" si="31"/>
        <v>0</v>
      </c>
      <c r="Y81">
        <v>0.7</v>
      </c>
      <c r="Z81" s="3">
        <v>1</v>
      </c>
      <c r="AA81">
        <v>0.6</v>
      </c>
      <c r="AB81">
        <f t="shared" si="32"/>
        <v>0.8</v>
      </c>
      <c r="AC81">
        <f t="shared" si="33"/>
        <v>0</v>
      </c>
      <c r="AD81">
        <f t="shared" si="34"/>
        <v>-9.9999999999999978E-2</v>
      </c>
    </row>
    <row r="82" spans="1:30">
      <c r="A82">
        <v>108</v>
      </c>
      <c r="B82" t="s">
        <v>168</v>
      </c>
      <c r="C82" t="s">
        <v>169</v>
      </c>
      <c r="D82" s="7" t="s">
        <v>226</v>
      </c>
      <c r="E82" s="4" t="s">
        <v>196</v>
      </c>
      <c r="F82">
        <v>8</v>
      </c>
      <c r="G82">
        <v>2</v>
      </c>
      <c r="H82">
        <v>0.8</v>
      </c>
      <c r="I82">
        <v>1</v>
      </c>
      <c r="J82">
        <v>0.8</v>
      </c>
      <c r="K82">
        <f t="shared" si="18"/>
        <v>0.19999999999999996</v>
      </c>
      <c r="L82">
        <f t="shared" si="19"/>
        <v>1</v>
      </c>
      <c r="M82">
        <f t="shared" si="20"/>
        <v>1</v>
      </c>
      <c r="N82">
        <f t="shared" si="21"/>
        <v>1</v>
      </c>
      <c r="O82" s="4">
        <f t="shared" si="22"/>
        <v>1</v>
      </c>
      <c r="P82" s="4">
        <f t="shared" si="23"/>
        <v>1</v>
      </c>
      <c r="Q82" s="4">
        <f t="shared" si="24"/>
        <v>1</v>
      </c>
      <c r="R82">
        <f t="shared" si="25"/>
        <v>0</v>
      </c>
      <c r="S82">
        <f t="shared" si="26"/>
        <v>0</v>
      </c>
      <c r="T82">
        <f t="shared" si="27"/>
        <v>0</v>
      </c>
      <c r="U82">
        <f t="shared" si="28"/>
        <v>0</v>
      </c>
      <c r="V82">
        <f t="shared" si="29"/>
        <v>0</v>
      </c>
      <c r="W82">
        <f t="shared" si="30"/>
        <v>0</v>
      </c>
      <c r="X82">
        <f t="shared" si="31"/>
        <v>1</v>
      </c>
      <c r="Y82">
        <v>0.8</v>
      </c>
      <c r="Z82" s="3">
        <v>1</v>
      </c>
      <c r="AA82">
        <v>0.8</v>
      </c>
      <c r="AB82">
        <f t="shared" si="32"/>
        <v>0.39999999999999991</v>
      </c>
      <c r="AC82">
        <f t="shared" si="33"/>
        <v>0</v>
      </c>
      <c r="AD82">
        <f t="shared" si="34"/>
        <v>0</v>
      </c>
    </row>
    <row r="83" spans="1:30">
      <c r="A83">
        <v>1468</v>
      </c>
      <c r="B83" t="s">
        <v>122</v>
      </c>
      <c r="C83" t="s">
        <v>123</v>
      </c>
      <c r="D83" s="1" t="s">
        <v>225</v>
      </c>
      <c r="E83" s="4" t="s">
        <v>196</v>
      </c>
      <c r="F83">
        <v>9</v>
      </c>
      <c r="G83">
        <v>0</v>
      </c>
      <c r="H83">
        <v>1</v>
      </c>
      <c r="I83">
        <v>0.88888888888899997</v>
      </c>
      <c r="J83">
        <v>1</v>
      </c>
      <c r="K83">
        <f t="shared" si="18"/>
        <v>0.11111111111100003</v>
      </c>
      <c r="L83">
        <f t="shared" si="19"/>
        <v>1</v>
      </c>
      <c r="M83">
        <f t="shared" si="20"/>
        <v>1</v>
      </c>
      <c r="N83">
        <f t="shared" si="21"/>
        <v>1</v>
      </c>
      <c r="O83" s="4">
        <f t="shared" si="22"/>
        <v>1</v>
      </c>
      <c r="P83" s="4">
        <f t="shared" si="23"/>
        <v>1</v>
      </c>
      <c r="Q83" s="4">
        <f t="shared" si="24"/>
        <v>1</v>
      </c>
      <c r="R83">
        <f t="shared" si="25"/>
        <v>0</v>
      </c>
      <c r="S83">
        <f t="shared" si="26"/>
        <v>0</v>
      </c>
      <c r="T83">
        <f t="shared" si="27"/>
        <v>0</v>
      </c>
      <c r="U83">
        <f t="shared" si="28"/>
        <v>0</v>
      </c>
      <c r="V83">
        <f t="shared" si="29"/>
        <v>0</v>
      </c>
      <c r="W83">
        <f t="shared" si="30"/>
        <v>1</v>
      </c>
      <c r="X83">
        <f t="shared" si="31"/>
        <v>0</v>
      </c>
      <c r="Y83">
        <v>1</v>
      </c>
      <c r="Z83">
        <v>0.88888888888899997</v>
      </c>
      <c r="AA83">
        <v>1</v>
      </c>
      <c r="AB83">
        <f t="shared" si="32"/>
        <v>0.22222222222200005</v>
      </c>
      <c r="AC83">
        <f t="shared" si="33"/>
        <v>0</v>
      </c>
      <c r="AD83">
        <f t="shared" si="34"/>
        <v>0</v>
      </c>
    </row>
    <row r="84" spans="1:30">
      <c r="A84">
        <v>481</v>
      </c>
      <c r="B84" t="s">
        <v>170</v>
      </c>
      <c r="C84" t="s">
        <v>171</v>
      </c>
      <c r="D84" s="7" t="s">
        <v>226</v>
      </c>
      <c r="E84" s="4" t="s">
        <v>195</v>
      </c>
      <c r="F84">
        <v>2</v>
      </c>
      <c r="G84">
        <v>8</v>
      </c>
      <c r="H84">
        <v>0.2</v>
      </c>
      <c r="I84">
        <v>0.222222222222</v>
      </c>
      <c r="J84">
        <v>0.2</v>
      </c>
      <c r="K84">
        <f t="shared" si="18"/>
        <v>2.2222222221999988E-2</v>
      </c>
      <c r="L84">
        <f t="shared" si="19"/>
        <v>0</v>
      </c>
      <c r="M84">
        <f t="shared" si="20"/>
        <v>0</v>
      </c>
      <c r="N84">
        <f t="shared" si="21"/>
        <v>0</v>
      </c>
      <c r="O84" s="4">
        <f t="shared" si="22"/>
        <v>1</v>
      </c>
      <c r="P84" s="4">
        <f t="shared" si="23"/>
        <v>1</v>
      </c>
      <c r="Q84" s="4">
        <f t="shared" si="24"/>
        <v>1</v>
      </c>
      <c r="R84">
        <f t="shared" si="25"/>
        <v>0</v>
      </c>
      <c r="S84">
        <f t="shared" si="26"/>
        <v>0</v>
      </c>
      <c r="T84">
        <f t="shared" si="27"/>
        <v>0</v>
      </c>
      <c r="U84">
        <f t="shared" si="28"/>
        <v>0</v>
      </c>
      <c r="V84">
        <f t="shared" si="29"/>
        <v>0</v>
      </c>
      <c r="W84">
        <f t="shared" si="30"/>
        <v>1</v>
      </c>
      <c r="X84">
        <f t="shared" si="31"/>
        <v>0</v>
      </c>
      <c r="Y84">
        <v>0.8</v>
      </c>
      <c r="Z84">
        <v>0.77777777777799995</v>
      </c>
      <c r="AA84">
        <v>0.8</v>
      </c>
      <c r="AB84">
        <f t="shared" si="32"/>
        <v>4.4444444444000197E-2</v>
      </c>
      <c r="AC84">
        <f t="shared" si="33"/>
        <v>0</v>
      </c>
      <c r="AD84">
        <f t="shared" si="34"/>
        <v>0</v>
      </c>
    </row>
    <row r="85" spans="1:30">
      <c r="A85">
        <v>372</v>
      </c>
      <c r="B85" t="s">
        <v>172</v>
      </c>
      <c r="C85" t="s">
        <v>173</v>
      </c>
      <c r="D85" s="1" t="s">
        <v>225</v>
      </c>
      <c r="E85" s="4" t="s">
        <v>196</v>
      </c>
      <c r="F85">
        <v>8</v>
      </c>
      <c r="G85">
        <v>2</v>
      </c>
      <c r="H85">
        <v>0.8</v>
      </c>
      <c r="I85" s="2">
        <v>0.555555555556</v>
      </c>
      <c r="J85">
        <v>0.9</v>
      </c>
      <c r="K85">
        <f t="shared" si="18"/>
        <v>0.34444444444400002</v>
      </c>
      <c r="L85">
        <f t="shared" si="19"/>
        <v>1</v>
      </c>
      <c r="M85">
        <f t="shared" si="20"/>
        <v>1</v>
      </c>
      <c r="N85">
        <f t="shared" si="21"/>
        <v>1</v>
      </c>
      <c r="O85" s="4">
        <f t="shared" si="22"/>
        <v>1</v>
      </c>
      <c r="P85" s="4">
        <f t="shared" si="23"/>
        <v>1</v>
      </c>
      <c r="Q85" s="4">
        <f t="shared" si="24"/>
        <v>1</v>
      </c>
      <c r="R85">
        <f t="shared" si="25"/>
        <v>0</v>
      </c>
      <c r="S85">
        <f t="shared" si="26"/>
        <v>0</v>
      </c>
      <c r="T85">
        <f t="shared" si="27"/>
        <v>0</v>
      </c>
      <c r="U85">
        <f t="shared" si="28"/>
        <v>0</v>
      </c>
      <c r="V85">
        <f t="shared" si="29"/>
        <v>1</v>
      </c>
      <c r="W85">
        <f t="shared" si="30"/>
        <v>1</v>
      </c>
      <c r="X85">
        <f t="shared" si="31"/>
        <v>0</v>
      </c>
      <c r="Y85">
        <v>0.8</v>
      </c>
      <c r="Z85">
        <v>0.555555555556</v>
      </c>
      <c r="AA85">
        <v>0.9</v>
      </c>
      <c r="AB85">
        <f t="shared" si="32"/>
        <v>0.68888888888800004</v>
      </c>
      <c r="AC85">
        <f t="shared" si="33"/>
        <v>9.9999999999999978E-2</v>
      </c>
      <c r="AD85">
        <f t="shared" si="34"/>
        <v>0</v>
      </c>
    </row>
    <row r="86" spans="1:30">
      <c r="A86">
        <v>3423</v>
      </c>
      <c r="B86" t="s">
        <v>24</v>
      </c>
      <c r="C86" t="s">
        <v>25</v>
      </c>
      <c r="D86" s="7" t="s">
        <v>225</v>
      </c>
      <c r="E86" s="4" t="s">
        <v>195</v>
      </c>
      <c r="F86">
        <v>1</v>
      </c>
      <c r="G86">
        <v>9</v>
      </c>
      <c r="H86">
        <v>0.1</v>
      </c>
      <c r="I86">
        <v>0.3</v>
      </c>
      <c r="J86">
        <v>0</v>
      </c>
      <c r="K86">
        <f t="shared" si="18"/>
        <v>0.3</v>
      </c>
      <c r="L86">
        <f t="shared" si="19"/>
        <v>0</v>
      </c>
      <c r="M86">
        <f t="shared" si="20"/>
        <v>0</v>
      </c>
      <c r="N86">
        <f t="shared" si="21"/>
        <v>0</v>
      </c>
      <c r="O86" s="4">
        <f t="shared" si="22"/>
        <v>1</v>
      </c>
      <c r="P86" s="4">
        <f t="shared" si="23"/>
        <v>1</v>
      </c>
      <c r="Q86" s="4">
        <f t="shared" si="24"/>
        <v>1</v>
      </c>
      <c r="R86">
        <f t="shared" si="25"/>
        <v>0</v>
      </c>
      <c r="S86">
        <f t="shared" si="26"/>
        <v>0</v>
      </c>
      <c r="T86">
        <f t="shared" si="27"/>
        <v>0</v>
      </c>
      <c r="U86">
        <f t="shared" si="28"/>
        <v>0</v>
      </c>
      <c r="V86">
        <f t="shared" si="29"/>
        <v>1</v>
      </c>
      <c r="W86">
        <f t="shared" si="30"/>
        <v>1</v>
      </c>
      <c r="X86">
        <f t="shared" si="31"/>
        <v>0</v>
      </c>
      <c r="Y86">
        <v>0.9</v>
      </c>
      <c r="Z86">
        <v>0.7</v>
      </c>
      <c r="AA86">
        <v>1</v>
      </c>
      <c r="AB86">
        <f t="shared" si="32"/>
        <v>0.60000000000000009</v>
      </c>
      <c r="AC86">
        <f t="shared" si="33"/>
        <v>9.9999999999999978E-2</v>
      </c>
      <c r="AD86">
        <f t="shared" si="34"/>
        <v>0</v>
      </c>
    </row>
    <row r="87" spans="1:30">
      <c r="A87">
        <v>32</v>
      </c>
      <c r="B87" t="s">
        <v>62</v>
      </c>
      <c r="C87" t="s">
        <v>63</v>
      </c>
      <c r="D87" s="1" t="s">
        <v>226</v>
      </c>
      <c r="E87" s="4" t="s">
        <v>195</v>
      </c>
      <c r="F87">
        <v>1</v>
      </c>
      <c r="G87">
        <v>9</v>
      </c>
      <c r="H87">
        <v>0.1</v>
      </c>
      <c r="I87">
        <v>0</v>
      </c>
      <c r="J87">
        <v>0</v>
      </c>
      <c r="K87">
        <f t="shared" si="18"/>
        <v>0.1</v>
      </c>
      <c r="L87">
        <f t="shared" si="19"/>
        <v>0</v>
      </c>
      <c r="M87">
        <f t="shared" si="20"/>
        <v>0</v>
      </c>
      <c r="N87">
        <f t="shared" si="21"/>
        <v>0</v>
      </c>
      <c r="O87" s="4">
        <f t="shared" si="22"/>
        <v>1</v>
      </c>
      <c r="P87" s="4">
        <f t="shared" si="23"/>
        <v>1</v>
      </c>
      <c r="Q87" s="4">
        <f t="shared" si="24"/>
        <v>1</v>
      </c>
      <c r="R87">
        <f t="shared" si="25"/>
        <v>0</v>
      </c>
      <c r="S87">
        <f t="shared" si="26"/>
        <v>0</v>
      </c>
      <c r="T87">
        <f t="shared" si="27"/>
        <v>0</v>
      </c>
      <c r="U87">
        <f t="shared" si="28"/>
        <v>0</v>
      </c>
      <c r="V87">
        <f t="shared" si="29"/>
        <v>1</v>
      </c>
      <c r="W87">
        <f t="shared" si="30"/>
        <v>0</v>
      </c>
      <c r="X87">
        <f t="shared" si="31"/>
        <v>1</v>
      </c>
      <c r="Y87">
        <v>0.9</v>
      </c>
      <c r="Z87" s="3">
        <v>1</v>
      </c>
      <c r="AA87">
        <v>1</v>
      </c>
      <c r="AB87">
        <f t="shared" si="32"/>
        <v>0.19999999999999996</v>
      </c>
      <c r="AC87">
        <f t="shared" si="33"/>
        <v>9.9999999999999978E-2</v>
      </c>
      <c r="AD87">
        <f t="shared" si="34"/>
        <v>0</v>
      </c>
    </row>
    <row r="88" spans="1:30">
      <c r="A88">
        <v>1049</v>
      </c>
      <c r="B88" t="s">
        <v>174</v>
      </c>
      <c r="C88" t="s">
        <v>175</v>
      </c>
      <c r="D88" s="7" t="s">
        <v>225</v>
      </c>
      <c r="E88" s="4" t="s">
        <v>195</v>
      </c>
      <c r="F88">
        <v>0</v>
      </c>
      <c r="G88">
        <v>9</v>
      </c>
      <c r="H88">
        <v>0</v>
      </c>
      <c r="I88">
        <v>0.222222222222</v>
      </c>
      <c r="J88">
        <v>0</v>
      </c>
      <c r="K88">
        <f t="shared" si="18"/>
        <v>0.222222222222</v>
      </c>
      <c r="L88">
        <f t="shared" si="19"/>
        <v>0</v>
      </c>
      <c r="M88">
        <f t="shared" si="20"/>
        <v>0</v>
      </c>
      <c r="N88">
        <f t="shared" si="21"/>
        <v>0</v>
      </c>
      <c r="O88" s="4">
        <f t="shared" si="22"/>
        <v>1</v>
      </c>
      <c r="P88" s="4">
        <f t="shared" si="23"/>
        <v>1</v>
      </c>
      <c r="Q88" s="4">
        <f t="shared" si="24"/>
        <v>1</v>
      </c>
      <c r="R88">
        <f t="shared" si="25"/>
        <v>0</v>
      </c>
      <c r="S88">
        <f t="shared" si="26"/>
        <v>0</v>
      </c>
      <c r="T88">
        <f t="shared" si="27"/>
        <v>0</v>
      </c>
      <c r="U88">
        <f t="shared" si="28"/>
        <v>0</v>
      </c>
      <c r="V88">
        <f t="shared" si="29"/>
        <v>0</v>
      </c>
      <c r="W88">
        <f t="shared" si="30"/>
        <v>1</v>
      </c>
      <c r="X88">
        <f t="shared" si="31"/>
        <v>0</v>
      </c>
      <c r="Y88">
        <v>1</v>
      </c>
      <c r="Z88">
        <v>0.77777777777799995</v>
      </c>
      <c r="AA88">
        <v>1</v>
      </c>
      <c r="AB88">
        <f t="shared" si="32"/>
        <v>0.44444444444400011</v>
      </c>
      <c r="AC88">
        <f t="shared" si="33"/>
        <v>0</v>
      </c>
      <c r="AD88">
        <f t="shared" si="34"/>
        <v>0</v>
      </c>
    </row>
    <row r="89" spans="1:30">
      <c r="A89">
        <v>30</v>
      </c>
      <c r="B89" s="1" t="s">
        <v>176</v>
      </c>
      <c r="C89" s="1" t="s">
        <v>177</v>
      </c>
      <c r="D89" s="1" t="s">
        <v>225</v>
      </c>
      <c r="E89" s="4" t="s">
        <v>196</v>
      </c>
      <c r="F89">
        <v>5</v>
      </c>
      <c r="G89">
        <v>5</v>
      </c>
      <c r="H89" s="2">
        <v>0.5</v>
      </c>
      <c r="I89">
        <v>0.9</v>
      </c>
      <c r="J89">
        <v>0.8</v>
      </c>
      <c r="K89">
        <f t="shared" si="18"/>
        <v>0.4</v>
      </c>
      <c r="L89">
        <f t="shared" si="19"/>
        <v>0</v>
      </c>
      <c r="M89">
        <f t="shared" si="20"/>
        <v>1</v>
      </c>
      <c r="N89">
        <f t="shared" si="21"/>
        <v>1</v>
      </c>
      <c r="O89" s="4">
        <f t="shared" si="22"/>
        <v>0</v>
      </c>
      <c r="P89" s="4">
        <f t="shared" si="23"/>
        <v>1</v>
      </c>
      <c r="Q89" s="4">
        <f t="shared" si="24"/>
        <v>1</v>
      </c>
      <c r="R89">
        <f t="shared" si="25"/>
        <v>1</v>
      </c>
      <c r="S89">
        <f t="shared" si="26"/>
        <v>0</v>
      </c>
      <c r="T89">
        <f t="shared" si="27"/>
        <v>1</v>
      </c>
      <c r="U89">
        <f t="shared" si="28"/>
        <v>0</v>
      </c>
      <c r="V89">
        <f t="shared" si="29"/>
        <v>1</v>
      </c>
      <c r="W89">
        <f t="shared" si="30"/>
        <v>0</v>
      </c>
      <c r="X89">
        <f t="shared" si="31"/>
        <v>1</v>
      </c>
      <c r="Y89">
        <v>0.5</v>
      </c>
      <c r="Z89" s="3">
        <v>0.9</v>
      </c>
      <c r="AA89">
        <v>0.8</v>
      </c>
      <c r="AB89">
        <f t="shared" si="32"/>
        <v>0.8</v>
      </c>
      <c r="AC89">
        <f t="shared" si="33"/>
        <v>0.30000000000000004</v>
      </c>
      <c r="AD89">
        <f t="shared" si="34"/>
        <v>0</v>
      </c>
    </row>
    <row r="90" spans="1:30">
      <c r="A90">
        <v>820</v>
      </c>
      <c r="B90" t="s">
        <v>178</v>
      </c>
      <c r="C90" t="s">
        <v>179</v>
      </c>
      <c r="D90" s="7" t="s">
        <v>225</v>
      </c>
      <c r="E90" s="4" t="s">
        <v>195</v>
      </c>
      <c r="F90">
        <v>2</v>
      </c>
      <c r="G90">
        <v>8</v>
      </c>
      <c r="H90">
        <v>0.2</v>
      </c>
      <c r="I90">
        <v>0.3</v>
      </c>
      <c r="J90">
        <v>0.33333333333300003</v>
      </c>
      <c r="K90">
        <f t="shared" si="18"/>
        <v>0.13333333333300001</v>
      </c>
      <c r="L90">
        <f t="shared" si="19"/>
        <v>0</v>
      </c>
      <c r="M90">
        <f t="shared" si="20"/>
        <v>0</v>
      </c>
      <c r="N90">
        <f t="shared" si="21"/>
        <v>0</v>
      </c>
      <c r="O90" s="4">
        <f t="shared" si="22"/>
        <v>1</v>
      </c>
      <c r="P90" s="4">
        <f t="shared" si="23"/>
        <v>1</v>
      </c>
      <c r="Q90" s="4">
        <f t="shared" si="24"/>
        <v>1</v>
      </c>
      <c r="R90">
        <f t="shared" si="25"/>
        <v>0</v>
      </c>
      <c r="S90">
        <f t="shared" si="26"/>
        <v>0</v>
      </c>
      <c r="T90">
        <f t="shared" si="27"/>
        <v>0</v>
      </c>
      <c r="U90">
        <f t="shared" si="28"/>
        <v>1</v>
      </c>
      <c r="V90">
        <f t="shared" si="29"/>
        <v>0</v>
      </c>
      <c r="W90">
        <f t="shared" si="30"/>
        <v>1</v>
      </c>
      <c r="X90">
        <f t="shared" si="31"/>
        <v>0</v>
      </c>
      <c r="Y90">
        <v>0.8</v>
      </c>
      <c r="Z90">
        <v>0.7</v>
      </c>
      <c r="AA90">
        <v>0.66666666666700003</v>
      </c>
      <c r="AB90">
        <f t="shared" si="32"/>
        <v>0.26666666666600003</v>
      </c>
      <c r="AC90">
        <f t="shared" si="33"/>
        <v>0</v>
      </c>
      <c r="AD90">
        <f t="shared" si="34"/>
        <v>-0.13333333333300001</v>
      </c>
    </row>
    <row r="91" spans="1:30">
      <c r="A91">
        <v>1537</v>
      </c>
      <c r="B91" t="s">
        <v>180</v>
      </c>
      <c r="C91" t="s">
        <v>181</v>
      </c>
      <c r="D91" s="1" t="s">
        <v>225</v>
      </c>
      <c r="E91" s="4" t="s">
        <v>196</v>
      </c>
      <c r="F91">
        <v>10</v>
      </c>
      <c r="G91">
        <v>0</v>
      </c>
      <c r="H91">
        <v>1</v>
      </c>
      <c r="I91">
        <v>1</v>
      </c>
      <c r="J91">
        <v>1</v>
      </c>
      <c r="K91">
        <f t="shared" si="18"/>
        <v>0</v>
      </c>
      <c r="L91">
        <f t="shared" si="19"/>
        <v>1</v>
      </c>
      <c r="M91">
        <f t="shared" si="20"/>
        <v>1</v>
      </c>
      <c r="N91">
        <f t="shared" si="21"/>
        <v>1</v>
      </c>
      <c r="O91" s="4">
        <f t="shared" si="22"/>
        <v>1</v>
      </c>
      <c r="P91" s="4">
        <f t="shared" si="23"/>
        <v>1</v>
      </c>
      <c r="Q91" s="4">
        <f t="shared" si="24"/>
        <v>1</v>
      </c>
      <c r="R91">
        <f t="shared" si="25"/>
        <v>0</v>
      </c>
      <c r="S91">
        <f t="shared" si="26"/>
        <v>0</v>
      </c>
      <c r="T91">
        <f t="shared" si="27"/>
        <v>0</v>
      </c>
      <c r="U91">
        <f t="shared" si="28"/>
        <v>0</v>
      </c>
      <c r="V91">
        <f t="shared" si="29"/>
        <v>0</v>
      </c>
      <c r="W91">
        <f t="shared" si="30"/>
        <v>0</v>
      </c>
      <c r="X91">
        <f t="shared" si="31"/>
        <v>0</v>
      </c>
      <c r="Y91">
        <v>1</v>
      </c>
      <c r="Z91">
        <v>1</v>
      </c>
      <c r="AA91">
        <v>1</v>
      </c>
      <c r="AB91">
        <f t="shared" si="32"/>
        <v>0</v>
      </c>
      <c r="AC91">
        <f t="shared" si="33"/>
        <v>0</v>
      </c>
      <c r="AD91">
        <f t="shared" si="34"/>
        <v>0</v>
      </c>
    </row>
    <row r="92" spans="1:30">
      <c r="A92" s="2">
        <v>1367</v>
      </c>
      <c r="B92" s="1" t="s">
        <v>182</v>
      </c>
      <c r="C92" s="1" t="s">
        <v>183</v>
      </c>
      <c r="D92" s="1" t="s">
        <v>226</v>
      </c>
      <c r="E92" s="4" t="s">
        <v>195</v>
      </c>
      <c r="F92">
        <v>4</v>
      </c>
      <c r="G92">
        <v>5</v>
      </c>
      <c r="H92" s="2">
        <v>0.444444444444</v>
      </c>
      <c r="I92" s="2">
        <v>0.555555555556</v>
      </c>
      <c r="J92" s="2">
        <v>0.5</v>
      </c>
      <c r="K92">
        <f t="shared" si="18"/>
        <v>0.11111111111200001</v>
      </c>
      <c r="L92">
        <f t="shared" si="19"/>
        <v>0</v>
      </c>
      <c r="M92">
        <f t="shared" si="20"/>
        <v>1</v>
      </c>
      <c r="N92">
        <f t="shared" si="21"/>
        <v>0</v>
      </c>
      <c r="O92" s="4">
        <f t="shared" si="22"/>
        <v>1</v>
      </c>
      <c r="P92" s="4">
        <f t="shared" si="23"/>
        <v>0</v>
      </c>
      <c r="Q92" s="4">
        <f t="shared" si="24"/>
        <v>1</v>
      </c>
      <c r="R92">
        <f t="shared" si="25"/>
        <v>1</v>
      </c>
      <c r="S92">
        <f t="shared" si="26"/>
        <v>0</v>
      </c>
      <c r="T92">
        <f t="shared" si="27"/>
        <v>0</v>
      </c>
      <c r="U92">
        <f t="shared" si="28"/>
        <v>1</v>
      </c>
      <c r="V92">
        <f t="shared" si="29"/>
        <v>0</v>
      </c>
      <c r="W92">
        <f t="shared" si="30"/>
        <v>1</v>
      </c>
      <c r="X92">
        <f t="shared" si="31"/>
        <v>0</v>
      </c>
      <c r="Y92">
        <v>0.555555555556</v>
      </c>
      <c r="Z92">
        <v>0.555555555556</v>
      </c>
      <c r="AA92">
        <v>0.5</v>
      </c>
      <c r="AB92">
        <f t="shared" si="32"/>
        <v>0.11111111111200001</v>
      </c>
      <c r="AC92">
        <f t="shared" si="33"/>
        <v>0</v>
      </c>
      <c r="AD92">
        <f t="shared" si="34"/>
        <v>-5.5555555556000003E-2</v>
      </c>
    </row>
    <row r="93" spans="1:30">
      <c r="A93" s="2">
        <v>809</v>
      </c>
      <c r="B93" s="1" t="s">
        <v>184</v>
      </c>
      <c r="C93" s="1" t="s">
        <v>185</v>
      </c>
      <c r="D93" s="1" t="s">
        <v>225</v>
      </c>
      <c r="E93" s="4" t="s">
        <v>196</v>
      </c>
      <c r="F93">
        <v>6</v>
      </c>
      <c r="G93">
        <v>4</v>
      </c>
      <c r="H93" s="2">
        <v>0.6</v>
      </c>
      <c r="I93">
        <v>0</v>
      </c>
      <c r="J93" s="2">
        <v>0.444444444444</v>
      </c>
      <c r="K93">
        <f t="shared" si="18"/>
        <v>0.6</v>
      </c>
      <c r="L93">
        <f t="shared" si="19"/>
        <v>1</v>
      </c>
      <c r="M93">
        <f t="shared" si="20"/>
        <v>0</v>
      </c>
      <c r="N93">
        <f t="shared" si="21"/>
        <v>0</v>
      </c>
      <c r="O93" s="4">
        <f t="shared" si="22"/>
        <v>1</v>
      </c>
      <c r="P93" s="4">
        <f t="shared" si="23"/>
        <v>0</v>
      </c>
      <c r="Q93" s="9">
        <f t="shared" si="24"/>
        <v>0</v>
      </c>
      <c r="R93">
        <f t="shared" si="25"/>
        <v>1</v>
      </c>
      <c r="S93">
        <f t="shared" si="26"/>
        <v>1</v>
      </c>
      <c r="T93">
        <f t="shared" si="27"/>
        <v>0</v>
      </c>
      <c r="U93">
        <f t="shared" si="28"/>
        <v>1</v>
      </c>
      <c r="V93">
        <f t="shared" si="29"/>
        <v>0</v>
      </c>
      <c r="W93">
        <f t="shared" si="30"/>
        <v>1</v>
      </c>
      <c r="X93">
        <f t="shared" si="31"/>
        <v>0</v>
      </c>
      <c r="Y93">
        <v>0.6</v>
      </c>
      <c r="Z93" s="3">
        <v>1</v>
      </c>
      <c r="AA93">
        <v>0.555555555556</v>
      </c>
      <c r="AB93">
        <f t="shared" si="32"/>
        <v>0.88888888888799999</v>
      </c>
      <c r="AC93">
        <f t="shared" si="33"/>
        <v>0</v>
      </c>
      <c r="AD93">
        <f t="shared" si="34"/>
        <v>-4.4444444443999975E-2</v>
      </c>
    </row>
    <row r="94" spans="1:30">
      <c r="A94">
        <v>1685</v>
      </c>
      <c r="B94" t="s">
        <v>186</v>
      </c>
      <c r="C94" t="s">
        <v>187</v>
      </c>
      <c r="D94" s="1" t="s">
        <v>225</v>
      </c>
      <c r="E94" s="4" t="s">
        <v>196</v>
      </c>
      <c r="F94">
        <v>10</v>
      </c>
      <c r="G94">
        <v>0</v>
      </c>
      <c r="H94">
        <v>1</v>
      </c>
      <c r="I94">
        <v>1</v>
      </c>
      <c r="J94">
        <v>1</v>
      </c>
      <c r="K94">
        <f t="shared" si="18"/>
        <v>0</v>
      </c>
      <c r="L94">
        <f t="shared" si="19"/>
        <v>1</v>
      </c>
      <c r="M94">
        <f t="shared" si="20"/>
        <v>1</v>
      </c>
      <c r="N94">
        <f t="shared" si="21"/>
        <v>1</v>
      </c>
      <c r="O94" s="4">
        <f t="shared" si="22"/>
        <v>1</v>
      </c>
      <c r="P94" s="4">
        <f t="shared" si="23"/>
        <v>1</v>
      </c>
      <c r="Q94" s="4">
        <f t="shared" si="24"/>
        <v>1</v>
      </c>
      <c r="R94">
        <f t="shared" si="25"/>
        <v>0</v>
      </c>
      <c r="S94">
        <f t="shared" si="26"/>
        <v>0</v>
      </c>
      <c r="T94">
        <f t="shared" si="27"/>
        <v>0</v>
      </c>
      <c r="U94">
        <f t="shared" si="28"/>
        <v>0</v>
      </c>
      <c r="V94">
        <f t="shared" si="29"/>
        <v>0</v>
      </c>
      <c r="W94">
        <f t="shared" si="30"/>
        <v>0</v>
      </c>
      <c r="X94">
        <f t="shared" si="31"/>
        <v>0</v>
      </c>
      <c r="Y94">
        <v>1</v>
      </c>
      <c r="Z94">
        <v>1</v>
      </c>
      <c r="AA94">
        <v>1</v>
      </c>
      <c r="AB94">
        <f t="shared" si="32"/>
        <v>0</v>
      </c>
      <c r="AC94">
        <f t="shared" si="33"/>
        <v>0</v>
      </c>
      <c r="AD94">
        <f t="shared" si="34"/>
        <v>0</v>
      </c>
    </row>
    <row r="95" spans="1:30">
      <c r="A95">
        <v>1246</v>
      </c>
      <c r="B95" t="s">
        <v>188</v>
      </c>
      <c r="C95" t="s">
        <v>189</v>
      </c>
      <c r="D95" s="1" t="s">
        <v>225</v>
      </c>
      <c r="E95" s="4" t="s">
        <v>196</v>
      </c>
      <c r="F95">
        <v>9</v>
      </c>
      <c r="G95">
        <v>0</v>
      </c>
      <c r="H95">
        <v>1</v>
      </c>
      <c r="I95">
        <v>0.66666666666700003</v>
      </c>
      <c r="J95">
        <v>0.875</v>
      </c>
      <c r="K95">
        <f t="shared" si="18"/>
        <v>0.33333333333299997</v>
      </c>
      <c r="L95">
        <f t="shared" si="19"/>
        <v>1</v>
      </c>
      <c r="M95">
        <f t="shared" si="20"/>
        <v>1</v>
      </c>
      <c r="N95">
        <f t="shared" si="21"/>
        <v>1</v>
      </c>
      <c r="O95" s="4">
        <f t="shared" si="22"/>
        <v>1</v>
      </c>
      <c r="P95" s="4">
        <f t="shared" si="23"/>
        <v>1</v>
      </c>
      <c r="Q95" s="4">
        <f t="shared" si="24"/>
        <v>1</v>
      </c>
      <c r="R95">
        <f t="shared" si="25"/>
        <v>0</v>
      </c>
      <c r="S95">
        <f t="shared" si="26"/>
        <v>0</v>
      </c>
      <c r="T95">
        <f t="shared" si="27"/>
        <v>0</v>
      </c>
      <c r="U95">
        <f t="shared" si="28"/>
        <v>1</v>
      </c>
      <c r="V95">
        <f t="shared" si="29"/>
        <v>0</v>
      </c>
      <c r="W95">
        <f t="shared" si="30"/>
        <v>1</v>
      </c>
      <c r="X95">
        <f t="shared" si="31"/>
        <v>0</v>
      </c>
      <c r="Y95">
        <v>1</v>
      </c>
      <c r="Z95">
        <v>0.66666666666700003</v>
      </c>
      <c r="AA95">
        <v>0.875</v>
      </c>
      <c r="AB95">
        <f t="shared" si="32"/>
        <v>0.66666666666599994</v>
      </c>
      <c r="AC95">
        <f t="shared" si="33"/>
        <v>0</v>
      </c>
      <c r="AD95">
        <f t="shared" si="34"/>
        <v>-0.125</v>
      </c>
    </row>
    <row r="96" spans="1:30">
      <c r="A96">
        <v>649</v>
      </c>
      <c r="B96" t="s">
        <v>190</v>
      </c>
      <c r="C96" t="s">
        <v>191</v>
      </c>
      <c r="D96" s="1" t="s">
        <v>225</v>
      </c>
      <c r="E96" s="4" t="s">
        <v>196</v>
      </c>
      <c r="F96">
        <v>10</v>
      </c>
      <c r="G96">
        <v>0</v>
      </c>
      <c r="H96">
        <v>1</v>
      </c>
      <c r="I96">
        <v>1</v>
      </c>
      <c r="J96">
        <v>1</v>
      </c>
      <c r="K96">
        <f t="shared" si="18"/>
        <v>0</v>
      </c>
      <c r="L96">
        <f t="shared" si="19"/>
        <v>1</v>
      </c>
      <c r="M96">
        <f t="shared" si="20"/>
        <v>1</v>
      </c>
      <c r="N96">
        <f t="shared" si="21"/>
        <v>1</v>
      </c>
      <c r="O96" s="4">
        <f t="shared" si="22"/>
        <v>1</v>
      </c>
      <c r="P96" s="4">
        <f t="shared" si="23"/>
        <v>1</v>
      </c>
      <c r="Q96" s="4">
        <f t="shared" si="24"/>
        <v>1</v>
      </c>
      <c r="R96">
        <f t="shared" si="25"/>
        <v>0</v>
      </c>
      <c r="S96">
        <f t="shared" si="26"/>
        <v>0</v>
      </c>
      <c r="T96">
        <f t="shared" si="27"/>
        <v>0</v>
      </c>
      <c r="U96">
        <f t="shared" si="28"/>
        <v>0</v>
      </c>
      <c r="V96">
        <f t="shared" si="29"/>
        <v>0</v>
      </c>
      <c r="W96">
        <f t="shared" si="30"/>
        <v>0</v>
      </c>
      <c r="X96">
        <f t="shared" si="31"/>
        <v>0</v>
      </c>
      <c r="Y96">
        <v>1</v>
      </c>
      <c r="Z96">
        <v>1</v>
      </c>
      <c r="AA96">
        <v>1</v>
      </c>
      <c r="AB96">
        <f t="shared" si="32"/>
        <v>0</v>
      </c>
      <c r="AC96">
        <f t="shared" si="33"/>
        <v>0</v>
      </c>
      <c r="AD96">
        <f t="shared" si="34"/>
        <v>0</v>
      </c>
    </row>
    <row r="97" spans="1:30">
      <c r="A97">
        <v>1688</v>
      </c>
      <c r="B97" t="s">
        <v>192</v>
      </c>
      <c r="C97" t="s">
        <v>193</v>
      </c>
      <c r="D97" s="1" t="s">
        <v>225</v>
      </c>
      <c r="E97" s="4" t="s">
        <v>196</v>
      </c>
      <c r="F97">
        <v>10</v>
      </c>
      <c r="G97">
        <v>0</v>
      </c>
      <c r="H97">
        <v>1</v>
      </c>
      <c r="I97">
        <v>0.9</v>
      </c>
      <c r="J97">
        <v>1</v>
      </c>
      <c r="K97">
        <f t="shared" si="18"/>
        <v>9.9999999999999978E-2</v>
      </c>
      <c r="L97">
        <f t="shared" si="19"/>
        <v>1</v>
      </c>
      <c r="M97">
        <f t="shared" si="20"/>
        <v>1</v>
      </c>
      <c r="N97">
        <f t="shared" si="21"/>
        <v>1</v>
      </c>
      <c r="O97" s="4">
        <f t="shared" si="22"/>
        <v>1</v>
      </c>
      <c r="P97" s="4">
        <f t="shared" si="23"/>
        <v>1</v>
      </c>
      <c r="Q97" s="4">
        <f t="shared" si="24"/>
        <v>1</v>
      </c>
      <c r="R97">
        <f t="shared" si="25"/>
        <v>0</v>
      </c>
      <c r="S97">
        <f t="shared" si="26"/>
        <v>0</v>
      </c>
      <c r="T97">
        <f t="shared" si="27"/>
        <v>0</v>
      </c>
      <c r="U97">
        <f t="shared" si="28"/>
        <v>0</v>
      </c>
      <c r="V97">
        <f t="shared" si="29"/>
        <v>0</v>
      </c>
      <c r="W97">
        <f t="shared" si="30"/>
        <v>1</v>
      </c>
      <c r="X97">
        <f t="shared" si="31"/>
        <v>0</v>
      </c>
      <c r="Y97">
        <v>1</v>
      </c>
      <c r="Z97">
        <v>0.9</v>
      </c>
      <c r="AA97">
        <v>1</v>
      </c>
      <c r="AB97">
        <f t="shared" si="32"/>
        <v>0.19999999999999996</v>
      </c>
      <c r="AC97">
        <f t="shared" si="33"/>
        <v>0</v>
      </c>
      <c r="AD97">
        <f t="shared" si="34"/>
        <v>0</v>
      </c>
    </row>
    <row r="99" spans="1:30">
      <c r="O99" s="4">
        <f>SUM(O2:O97)/96</f>
        <v>0.88541666666666663</v>
      </c>
      <c r="P99" s="4">
        <f>SUM(P2:P97)/96</f>
        <v>0.83333333333333337</v>
      </c>
      <c r="Q99" s="4">
        <f>SUM(Q2:Q97)/96</f>
        <v>0.9375</v>
      </c>
      <c r="S99">
        <f>SUM(S1:S97)</f>
        <v>2</v>
      </c>
      <c r="T99">
        <f>SUM(T1:T97)</f>
        <v>7</v>
      </c>
      <c r="U99">
        <f>SUM(U1:U97)</f>
        <v>25</v>
      </c>
      <c r="V99">
        <f>SUM(V1:V97)</f>
        <v>30</v>
      </c>
      <c r="W99">
        <f>SUM(W1:W97)</f>
        <v>52</v>
      </c>
      <c r="X99">
        <f>SUM(X1:X97)</f>
        <v>29</v>
      </c>
      <c r="Y99">
        <f>AVERAGE(Y1:Y97)</f>
        <v>0.85591104497355197</v>
      </c>
      <c r="Z99">
        <f t="shared" ref="Z99:AA99" si="35">AVERAGE(Z1:Z97)</f>
        <v>0.80250496031750007</v>
      </c>
      <c r="AA99">
        <f t="shared" si="35"/>
        <v>0.85973462301590597</v>
      </c>
      <c r="AC99">
        <f>SUM(AC2:AC97)</f>
        <v>4.7500000000009992</v>
      </c>
      <c r="AD99">
        <f>SUM(AD2:AD97)</f>
        <v>-2.9301587301570002</v>
      </c>
    </row>
    <row r="100" spans="1:30">
      <c r="AC100">
        <f>4.75/30</f>
        <v>0.15833333333333333</v>
      </c>
      <c r="AD100">
        <f>-2.9301587/25</f>
        <v>-0.11720634799999999</v>
      </c>
    </row>
    <row r="101" spans="1:30">
      <c r="N101" t="s">
        <v>200</v>
      </c>
      <c r="O101" s="4">
        <v>0.87628865979381443</v>
      </c>
      <c r="P101" s="4">
        <v>0.82474226804123707</v>
      </c>
      <c r="Q101" s="4">
        <v>0.92783505154639179</v>
      </c>
    </row>
    <row r="102" spans="1:30">
      <c r="N102" t="s">
        <v>201</v>
      </c>
      <c r="O102" s="4">
        <v>0.87628865979381443</v>
      </c>
      <c r="P102" s="4">
        <v>0.81443298969072164</v>
      </c>
      <c r="Q102" s="4">
        <v>0.88659793814432986</v>
      </c>
      <c r="Y102">
        <f>AA99-Y99</f>
        <v>3.8235780423540033E-3</v>
      </c>
      <c r="AC102">
        <f>AC99/96</f>
        <v>4.9479166666677073E-2</v>
      </c>
      <c r="AD102">
        <f>AD99/96</f>
        <v>-3.0522486772468754E-2</v>
      </c>
    </row>
    <row r="103" spans="1:30">
      <c r="AC103">
        <f>AC102+AD102</f>
        <v>1.8956679894208319E-2</v>
      </c>
    </row>
    <row r="104" spans="1:30">
      <c r="A104" t="s">
        <v>215</v>
      </c>
      <c r="B104" t="s">
        <v>216</v>
      </c>
      <c r="Q104" s="10"/>
    </row>
    <row r="107" spans="1:30">
      <c r="Q107" s="4">
        <f>SUM(Q2:Q97)</f>
        <v>90</v>
      </c>
    </row>
    <row r="114" spans="14:27">
      <c r="Y114" t="s">
        <v>220</v>
      </c>
      <c r="Z114" t="s">
        <v>221</v>
      </c>
      <c r="AA114" t="s">
        <v>222</v>
      </c>
    </row>
    <row r="115" spans="14:27">
      <c r="N115" t="s">
        <v>224</v>
      </c>
      <c r="X115" t="s">
        <v>223</v>
      </c>
      <c r="Y115">
        <v>0.85591104497355197</v>
      </c>
      <c r="Z115">
        <v>0.80250496031750007</v>
      </c>
      <c r="AA115">
        <v>0.85973462301590597</v>
      </c>
    </row>
  </sheetData>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workbookViewId="0">
      <selection activeCell="E1" sqref="E1:G12"/>
    </sheetView>
  </sheetViews>
  <sheetFormatPr baseColWidth="10" defaultRowHeight="15" x14ac:dyDescent="0"/>
  <sheetData>
    <row r="1" spans="1:7">
      <c r="A1" t="s">
        <v>197</v>
      </c>
      <c r="B1" s="8" t="s">
        <v>12</v>
      </c>
      <c r="C1" t="s">
        <v>4</v>
      </c>
      <c r="E1" t="s">
        <v>12</v>
      </c>
      <c r="F1" t="s">
        <v>202</v>
      </c>
      <c r="G1" t="s">
        <v>203</v>
      </c>
    </row>
    <row r="2" spans="1:7">
      <c r="A2">
        <v>1</v>
      </c>
      <c r="B2" s="8">
        <v>-1</v>
      </c>
      <c r="C2">
        <v>0</v>
      </c>
      <c r="E2">
        <v>0</v>
      </c>
      <c r="F2">
        <v>8</v>
      </c>
      <c r="G2">
        <v>0</v>
      </c>
    </row>
    <row r="3" spans="1:7">
      <c r="A3">
        <v>1</v>
      </c>
      <c r="B3" s="8">
        <v>-1</v>
      </c>
      <c r="C3">
        <v>0</v>
      </c>
      <c r="E3">
        <v>0.1</v>
      </c>
      <c r="F3">
        <v>7</v>
      </c>
      <c r="G3">
        <v>0</v>
      </c>
    </row>
    <row r="4" spans="1:7">
      <c r="A4">
        <v>1</v>
      </c>
      <c r="B4" s="8">
        <v>-1</v>
      </c>
      <c r="C4">
        <v>0</v>
      </c>
      <c r="E4">
        <v>0.2</v>
      </c>
      <c r="F4">
        <v>5</v>
      </c>
      <c r="G4">
        <v>0</v>
      </c>
    </row>
    <row r="5" spans="1:7">
      <c r="A5">
        <v>1</v>
      </c>
      <c r="B5" s="8">
        <v>-1</v>
      </c>
      <c r="C5">
        <v>0</v>
      </c>
      <c r="E5">
        <v>0.3</v>
      </c>
      <c r="F5">
        <v>4</v>
      </c>
      <c r="G5">
        <v>-1</v>
      </c>
    </row>
    <row r="6" spans="1:7">
      <c r="A6">
        <v>1</v>
      </c>
      <c r="B6" s="8">
        <v>-1</v>
      </c>
      <c r="C6">
        <v>0</v>
      </c>
      <c r="E6">
        <v>0.4</v>
      </c>
      <c r="F6">
        <v>2</v>
      </c>
      <c r="G6">
        <v>0</v>
      </c>
    </row>
    <row r="7" spans="1:7">
      <c r="A7">
        <v>1</v>
      </c>
      <c r="B7" s="8">
        <v>-1</v>
      </c>
      <c r="C7">
        <v>0</v>
      </c>
      <c r="E7">
        <v>0.5</v>
      </c>
      <c r="F7">
        <v>3</v>
      </c>
      <c r="G7">
        <v>-3</v>
      </c>
    </row>
    <row r="8" spans="1:7">
      <c r="A8">
        <v>1</v>
      </c>
      <c r="B8" s="8">
        <v>-1</v>
      </c>
      <c r="C8">
        <v>0</v>
      </c>
      <c r="E8">
        <v>0.6</v>
      </c>
      <c r="F8">
        <v>2</v>
      </c>
      <c r="G8">
        <v>-1</v>
      </c>
    </row>
    <row r="9" spans="1:7">
      <c r="A9">
        <v>1</v>
      </c>
      <c r="B9" s="8">
        <v>-1</v>
      </c>
      <c r="C9">
        <v>0</v>
      </c>
      <c r="E9">
        <v>0.7</v>
      </c>
      <c r="F9">
        <v>3</v>
      </c>
      <c r="G9">
        <v>-4</v>
      </c>
    </row>
    <row r="10" spans="1:7">
      <c r="A10">
        <v>1</v>
      </c>
      <c r="B10" s="8">
        <v>-0.9</v>
      </c>
      <c r="C10">
        <v>0.1</v>
      </c>
      <c r="E10">
        <v>0.8</v>
      </c>
      <c r="F10">
        <v>9</v>
      </c>
      <c r="G10">
        <v>-2</v>
      </c>
    </row>
    <row r="11" spans="1:7">
      <c r="A11">
        <v>1</v>
      </c>
      <c r="B11" s="8">
        <v>-0.9</v>
      </c>
      <c r="C11">
        <v>0.1</v>
      </c>
      <c r="E11">
        <v>0.9</v>
      </c>
      <c r="F11">
        <v>12</v>
      </c>
      <c r="G11">
        <v>0</v>
      </c>
    </row>
    <row r="12" spans="1:7">
      <c r="A12">
        <v>1</v>
      </c>
      <c r="B12" s="8">
        <v>-0.9</v>
      </c>
      <c r="C12">
        <v>0.1</v>
      </c>
      <c r="E12">
        <v>1</v>
      </c>
      <c r="F12">
        <v>30</v>
      </c>
      <c r="G12">
        <v>0</v>
      </c>
    </row>
    <row r="13" spans="1:7">
      <c r="A13">
        <v>1</v>
      </c>
      <c r="B13" s="8">
        <v>-0.9</v>
      </c>
      <c r="C13">
        <v>0.1</v>
      </c>
    </row>
    <row r="14" spans="1:7">
      <c r="A14">
        <v>1</v>
      </c>
      <c r="B14" s="8">
        <v>-0.9</v>
      </c>
      <c r="C14">
        <v>0.1</v>
      </c>
    </row>
    <row r="15" spans="1:7">
      <c r="A15">
        <v>1</v>
      </c>
      <c r="B15" s="8">
        <v>-0.9</v>
      </c>
      <c r="C15">
        <v>0.1</v>
      </c>
    </row>
    <row r="16" spans="1:7">
      <c r="A16">
        <v>1</v>
      </c>
      <c r="B16" s="8">
        <v>-0.9</v>
      </c>
      <c r="C16">
        <v>0.1</v>
      </c>
    </row>
    <row r="17" spans="1:3">
      <c r="A17">
        <v>1</v>
      </c>
      <c r="B17" s="8">
        <v>-0.8</v>
      </c>
      <c r="C17">
        <v>0.2</v>
      </c>
    </row>
    <row r="18" spans="1:3">
      <c r="A18">
        <v>1</v>
      </c>
      <c r="B18" s="8">
        <v>-0.8</v>
      </c>
      <c r="C18">
        <v>0.2</v>
      </c>
    </row>
    <row r="19" spans="1:3">
      <c r="A19">
        <v>1</v>
      </c>
      <c r="B19" s="8">
        <v>-0.8</v>
      </c>
      <c r="C19">
        <v>0.2</v>
      </c>
    </row>
    <row r="20" spans="1:3">
      <c r="A20">
        <v>1</v>
      </c>
      <c r="B20" s="8">
        <v>-0.8</v>
      </c>
      <c r="C20">
        <v>0.2</v>
      </c>
    </row>
    <row r="21" spans="1:3">
      <c r="A21">
        <v>1</v>
      </c>
      <c r="B21" s="8">
        <v>-0.8</v>
      </c>
      <c r="C21">
        <v>0.2</v>
      </c>
    </row>
    <row r="22" spans="1:3">
      <c r="A22">
        <v>0</v>
      </c>
      <c r="B22" s="8">
        <v>-0.7</v>
      </c>
      <c r="C22">
        <v>0.3</v>
      </c>
    </row>
    <row r="23" spans="1:3">
      <c r="A23">
        <v>1</v>
      </c>
      <c r="B23" s="8">
        <v>-0.7</v>
      </c>
      <c r="C23">
        <v>0.3</v>
      </c>
    </row>
    <row r="24" spans="1:3">
      <c r="A24">
        <v>1</v>
      </c>
      <c r="B24" s="8">
        <v>-0.7</v>
      </c>
      <c r="C24">
        <v>0.3</v>
      </c>
    </row>
    <row r="25" spans="1:3">
      <c r="A25">
        <v>1</v>
      </c>
      <c r="B25" s="8">
        <v>-0.7</v>
      </c>
      <c r="C25">
        <v>0.3</v>
      </c>
    </row>
    <row r="26" spans="1:3">
      <c r="A26">
        <v>1</v>
      </c>
      <c r="B26" s="8">
        <v>-0.678571429</v>
      </c>
      <c r="C26">
        <v>0.321428571429</v>
      </c>
    </row>
    <row r="27" spans="1:3">
      <c r="A27">
        <v>1</v>
      </c>
      <c r="B27" s="8">
        <v>-0.6</v>
      </c>
      <c r="C27" s="2">
        <v>0.4</v>
      </c>
    </row>
    <row r="28" spans="1:3">
      <c r="A28">
        <v>1</v>
      </c>
      <c r="B28" s="8">
        <v>-0.55555555599999995</v>
      </c>
      <c r="C28" s="2">
        <v>0.444444444444</v>
      </c>
    </row>
    <row r="29" spans="1:3">
      <c r="A29">
        <v>0</v>
      </c>
      <c r="B29" s="8">
        <v>0.5</v>
      </c>
      <c r="C29" s="2">
        <v>0.5</v>
      </c>
    </row>
    <row r="30" spans="1:3">
      <c r="A30">
        <v>0</v>
      </c>
      <c r="B30" s="8">
        <v>0.5</v>
      </c>
      <c r="C30" s="2">
        <v>0.5</v>
      </c>
    </row>
    <row r="31" spans="1:3">
      <c r="A31">
        <v>0</v>
      </c>
      <c r="B31" s="8">
        <v>0.5</v>
      </c>
      <c r="C31" s="2">
        <v>0.5</v>
      </c>
    </row>
    <row r="32" spans="1:3">
      <c r="A32">
        <v>1</v>
      </c>
      <c r="B32" s="8">
        <v>0.5</v>
      </c>
      <c r="C32" s="2">
        <v>0.5</v>
      </c>
    </row>
    <row r="33" spans="1:3">
      <c r="A33">
        <v>1</v>
      </c>
      <c r="B33" s="8">
        <v>0.5</v>
      </c>
      <c r="C33" s="2">
        <v>0.5</v>
      </c>
    </row>
    <row r="34" spans="1:3">
      <c r="A34">
        <v>1</v>
      </c>
      <c r="B34" s="8">
        <v>0.5</v>
      </c>
      <c r="C34" s="2">
        <v>0.5</v>
      </c>
    </row>
    <row r="35" spans="1:3">
      <c r="A35">
        <v>0</v>
      </c>
      <c r="B35" s="8">
        <v>0.6</v>
      </c>
      <c r="C35" s="2">
        <v>0.6</v>
      </c>
    </row>
    <row r="36" spans="1:3">
      <c r="A36">
        <v>1</v>
      </c>
      <c r="B36" s="8">
        <v>0.6</v>
      </c>
      <c r="C36" s="2">
        <v>0.6</v>
      </c>
    </row>
    <row r="37" spans="1:3">
      <c r="A37">
        <v>1</v>
      </c>
      <c r="B37" s="8">
        <v>0.6</v>
      </c>
      <c r="C37" s="2">
        <v>0.6</v>
      </c>
    </row>
    <row r="38" spans="1:3">
      <c r="A38">
        <v>0</v>
      </c>
      <c r="B38" s="8">
        <v>0.7</v>
      </c>
      <c r="C38">
        <v>0.7</v>
      </c>
    </row>
    <row r="39" spans="1:3">
      <c r="A39">
        <v>0</v>
      </c>
      <c r="B39" s="8">
        <v>0.7</v>
      </c>
      <c r="C39">
        <v>0.7</v>
      </c>
    </row>
    <row r="40" spans="1:3">
      <c r="A40">
        <v>0</v>
      </c>
      <c r="B40" s="8">
        <v>0.7</v>
      </c>
      <c r="C40">
        <v>0.7</v>
      </c>
    </row>
    <row r="41" spans="1:3">
      <c r="A41">
        <v>0</v>
      </c>
      <c r="B41" s="8">
        <v>0.7</v>
      </c>
      <c r="C41">
        <v>0.7</v>
      </c>
    </row>
    <row r="42" spans="1:3">
      <c r="A42">
        <v>1</v>
      </c>
      <c r="B42" s="8">
        <v>0.7</v>
      </c>
      <c r="C42">
        <v>0.7</v>
      </c>
    </row>
    <row r="43" spans="1:3">
      <c r="A43">
        <v>1</v>
      </c>
      <c r="B43" s="8">
        <v>0.7</v>
      </c>
      <c r="C43">
        <v>0.7</v>
      </c>
    </row>
    <row r="44" spans="1:3">
      <c r="A44">
        <v>1</v>
      </c>
      <c r="B44" s="8">
        <v>0.7</v>
      </c>
      <c r="C44">
        <v>0.7</v>
      </c>
    </row>
    <row r="45" spans="1:3">
      <c r="A45">
        <v>0</v>
      </c>
      <c r="B45" s="8">
        <v>0.77777777800000003</v>
      </c>
      <c r="C45">
        <v>0.77777777777799995</v>
      </c>
    </row>
    <row r="46" spans="1:3">
      <c r="A46">
        <v>1</v>
      </c>
      <c r="B46" s="8">
        <v>0.77777777800000003</v>
      </c>
      <c r="C46">
        <v>0.77777777777799995</v>
      </c>
    </row>
    <row r="47" spans="1:3">
      <c r="A47">
        <v>1</v>
      </c>
      <c r="B47" s="8">
        <v>0.77777777800000003</v>
      </c>
      <c r="C47">
        <v>0.77777777777799995</v>
      </c>
    </row>
    <row r="48" spans="1:3">
      <c r="A48">
        <v>0</v>
      </c>
      <c r="B48" s="8">
        <v>0.8</v>
      </c>
      <c r="C48">
        <v>0.8</v>
      </c>
    </row>
    <row r="49" spans="1:3">
      <c r="A49">
        <v>1</v>
      </c>
      <c r="B49" s="8">
        <v>0.8</v>
      </c>
      <c r="C49">
        <v>0.8</v>
      </c>
    </row>
    <row r="50" spans="1:3">
      <c r="A50">
        <v>1</v>
      </c>
      <c r="B50" s="8">
        <v>0.8</v>
      </c>
      <c r="C50">
        <v>0.8</v>
      </c>
    </row>
    <row r="51" spans="1:3">
      <c r="A51">
        <v>1</v>
      </c>
      <c r="B51" s="8">
        <v>0.8</v>
      </c>
      <c r="C51">
        <v>0.8</v>
      </c>
    </row>
    <row r="52" spans="1:3">
      <c r="A52">
        <v>1</v>
      </c>
      <c r="B52" s="8">
        <v>0.8</v>
      </c>
      <c r="C52">
        <v>0.8</v>
      </c>
    </row>
    <row r="53" spans="1:3">
      <c r="A53">
        <v>1</v>
      </c>
      <c r="B53" s="8">
        <v>0.8</v>
      </c>
      <c r="C53">
        <v>0.8</v>
      </c>
    </row>
    <row r="54" spans="1:3">
      <c r="A54">
        <v>1</v>
      </c>
      <c r="B54" s="8">
        <v>0.8</v>
      </c>
      <c r="C54">
        <v>0.8</v>
      </c>
    </row>
    <row r="55" spans="1:3">
      <c r="A55">
        <v>1</v>
      </c>
      <c r="B55" s="8">
        <v>0.8</v>
      </c>
      <c r="C55">
        <v>0.8</v>
      </c>
    </row>
    <row r="56" spans="1:3">
      <c r="A56">
        <v>1</v>
      </c>
      <c r="B56" s="8">
        <v>0.9</v>
      </c>
      <c r="C56">
        <v>0.9</v>
      </c>
    </row>
    <row r="57" spans="1:3">
      <c r="A57">
        <v>1</v>
      </c>
      <c r="B57" s="8">
        <v>0.9</v>
      </c>
      <c r="C57">
        <v>0.9</v>
      </c>
    </row>
    <row r="58" spans="1:3">
      <c r="A58">
        <v>1</v>
      </c>
      <c r="B58" s="8">
        <v>0.9</v>
      </c>
      <c r="C58">
        <v>0.9</v>
      </c>
    </row>
    <row r="59" spans="1:3">
      <c r="A59">
        <v>1</v>
      </c>
      <c r="B59" s="8">
        <v>0.9</v>
      </c>
      <c r="C59">
        <v>0.9</v>
      </c>
    </row>
    <row r="60" spans="1:3">
      <c r="A60">
        <v>1</v>
      </c>
      <c r="B60" s="8">
        <v>0.9</v>
      </c>
      <c r="C60">
        <v>0.9</v>
      </c>
    </row>
    <row r="61" spans="1:3">
      <c r="A61">
        <v>1</v>
      </c>
      <c r="B61" s="8">
        <v>0.9</v>
      </c>
      <c r="C61">
        <v>0.9</v>
      </c>
    </row>
    <row r="62" spans="1:3">
      <c r="A62">
        <v>1</v>
      </c>
      <c r="B62" s="8">
        <v>0.9</v>
      </c>
      <c r="C62">
        <v>0.9</v>
      </c>
    </row>
    <row r="63" spans="1:3">
      <c r="A63">
        <v>1</v>
      </c>
      <c r="B63" s="8">
        <v>0.9</v>
      </c>
      <c r="C63">
        <v>0.9</v>
      </c>
    </row>
    <row r="64" spans="1:3">
      <c r="A64">
        <v>1</v>
      </c>
      <c r="B64" s="8">
        <v>0.9</v>
      </c>
      <c r="C64">
        <v>0.9</v>
      </c>
    </row>
    <row r="65" spans="1:3">
      <c r="A65">
        <v>1</v>
      </c>
      <c r="B65" s="8">
        <v>0.9</v>
      </c>
      <c r="C65">
        <v>0.9</v>
      </c>
    </row>
    <row r="66" spans="1:3">
      <c r="A66">
        <v>1</v>
      </c>
      <c r="B66" s="8">
        <v>0.9</v>
      </c>
      <c r="C66">
        <v>0.9</v>
      </c>
    </row>
    <row r="67" spans="1:3">
      <c r="A67">
        <v>1</v>
      </c>
      <c r="B67" s="8">
        <v>0.9</v>
      </c>
      <c r="C67">
        <v>0.9</v>
      </c>
    </row>
    <row r="68" spans="1:3">
      <c r="A68">
        <v>1</v>
      </c>
      <c r="B68" s="8">
        <v>1</v>
      </c>
      <c r="C68">
        <v>1</v>
      </c>
    </row>
    <row r="69" spans="1:3">
      <c r="A69">
        <v>1</v>
      </c>
      <c r="B69" s="8">
        <v>1</v>
      </c>
      <c r="C69">
        <v>1</v>
      </c>
    </row>
    <row r="70" spans="1:3">
      <c r="A70">
        <v>1</v>
      </c>
      <c r="B70" s="8">
        <v>1</v>
      </c>
      <c r="C70">
        <v>1</v>
      </c>
    </row>
    <row r="71" spans="1:3">
      <c r="A71">
        <v>1</v>
      </c>
      <c r="B71" s="8">
        <v>1</v>
      </c>
      <c r="C71">
        <v>1</v>
      </c>
    </row>
    <row r="72" spans="1:3">
      <c r="A72">
        <v>1</v>
      </c>
      <c r="B72" s="8">
        <v>1</v>
      </c>
      <c r="C72">
        <v>1</v>
      </c>
    </row>
    <row r="73" spans="1:3">
      <c r="A73">
        <v>1</v>
      </c>
      <c r="B73" s="8">
        <v>1</v>
      </c>
      <c r="C73">
        <v>1</v>
      </c>
    </row>
    <row r="74" spans="1:3">
      <c r="A74">
        <v>1</v>
      </c>
      <c r="B74" s="8">
        <v>1</v>
      </c>
      <c r="C74">
        <v>1</v>
      </c>
    </row>
    <row r="75" spans="1:3">
      <c r="A75">
        <v>1</v>
      </c>
      <c r="B75" s="8">
        <v>1</v>
      </c>
      <c r="C75">
        <v>1</v>
      </c>
    </row>
    <row r="76" spans="1:3">
      <c r="A76">
        <v>1</v>
      </c>
      <c r="B76" s="8">
        <v>1</v>
      </c>
      <c r="C76">
        <v>1</v>
      </c>
    </row>
    <row r="77" spans="1:3">
      <c r="A77">
        <v>1</v>
      </c>
      <c r="B77" s="8">
        <v>1</v>
      </c>
      <c r="C77">
        <v>1</v>
      </c>
    </row>
    <row r="78" spans="1:3">
      <c r="A78">
        <v>1</v>
      </c>
      <c r="B78" s="8">
        <v>1</v>
      </c>
      <c r="C78">
        <v>1</v>
      </c>
    </row>
    <row r="79" spans="1:3">
      <c r="A79">
        <v>1</v>
      </c>
      <c r="B79" s="8">
        <v>1</v>
      </c>
      <c r="C79">
        <v>1</v>
      </c>
    </row>
    <row r="80" spans="1:3">
      <c r="A80">
        <v>1</v>
      </c>
      <c r="B80" s="8">
        <v>1</v>
      </c>
      <c r="C80">
        <v>1</v>
      </c>
    </row>
    <row r="81" spans="1:3">
      <c r="A81">
        <v>1</v>
      </c>
      <c r="B81" s="8">
        <v>1</v>
      </c>
      <c r="C81">
        <v>1</v>
      </c>
    </row>
    <row r="82" spans="1:3">
      <c r="A82">
        <v>1</v>
      </c>
      <c r="B82" s="8">
        <v>1</v>
      </c>
      <c r="C82">
        <v>1</v>
      </c>
    </row>
    <row r="83" spans="1:3">
      <c r="A83">
        <v>1</v>
      </c>
      <c r="B83" s="8">
        <v>1</v>
      </c>
      <c r="C83">
        <v>1</v>
      </c>
    </row>
    <row r="84" spans="1:3">
      <c r="A84">
        <v>1</v>
      </c>
      <c r="B84" s="8">
        <v>1</v>
      </c>
      <c r="C84">
        <v>1</v>
      </c>
    </row>
    <row r="85" spans="1:3">
      <c r="A85">
        <v>1</v>
      </c>
      <c r="B85" s="8">
        <v>1</v>
      </c>
      <c r="C85">
        <v>1</v>
      </c>
    </row>
    <row r="86" spans="1:3">
      <c r="A86">
        <v>1</v>
      </c>
      <c r="B86" s="8">
        <v>1</v>
      </c>
      <c r="C86">
        <v>1</v>
      </c>
    </row>
    <row r="87" spans="1:3">
      <c r="A87">
        <v>1</v>
      </c>
      <c r="B87" s="8">
        <v>1</v>
      </c>
      <c r="C87">
        <v>1</v>
      </c>
    </row>
    <row r="88" spans="1:3">
      <c r="A88">
        <v>1</v>
      </c>
      <c r="B88" s="8">
        <v>1</v>
      </c>
      <c r="C88">
        <v>1</v>
      </c>
    </row>
    <row r="89" spans="1:3">
      <c r="A89">
        <v>1</v>
      </c>
      <c r="B89" s="8">
        <v>1</v>
      </c>
      <c r="C89">
        <v>1</v>
      </c>
    </row>
    <row r="90" spans="1:3">
      <c r="A90">
        <v>1</v>
      </c>
      <c r="B90" s="8">
        <v>1</v>
      </c>
      <c r="C90">
        <v>1</v>
      </c>
    </row>
    <row r="91" spans="1:3">
      <c r="A91">
        <v>1</v>
      </c>
      <c r="B91" s="8">
        <v>1</v>
      </c>
      <c r="C91">
        <v>1</v>
      </c>
    </row>
    <row r="92" spans="1:3">
      <c r="A92">
        <v>1</v>
      </c>
      <c r="B92" s="8">
        <v>1</v>
      </c>
      <c r="C92">
        <v>1</v>
      </c>
    </row>
    <row r="93" spans="1:3">
      <c r="A93">
        <v>1</v>
      </c>
      <c r="B93" s="8">
        <v>1</v>
      </c>
      <c r="C93">
        <v>1</v>
      </c>
    </row>
    <row r="94" spans="1:3">
      <c r="A94">
        <v>1</v>
      </c>
      <c r="B94" s="8">
        <v>1</v>
      </c>
      <c r="C94">
        <v>1</v>
      </c>
    </row>
    <row r="95" spans="1:3">
      <c r="A95">
        <v>1</v>
      </c>
      <c r="B95" s="8">
        <v>1</v>
      </c>
      <c r="C95">
        <v>1</v>
      </c>
    </row>
    <row r="96" spans="1:3">
      <c r="A96">
        <v>1</v>
      </c>
      <c r="B96" s="8">
        <v>1</v>
      </c>
      <c r="C96">
        <v>1</v>
      </c>
    </row>
    <row r="97" spans="1:3">
      <c r="A97">
        <v>1</v>
      </c>
      <c r="B97" s="8">
        <v>1</v>
      </c>
      <c r="C97">
        <v>1</v>
      </c>
    </row>
    <row r="98" spans="1:3">
      <c r="B98" s="8"/>
    </row>
    <row r="99" spans="1:3">
      <c r="B99" s="8"/>
    </row>
    <row r="100" spans="1:3">
      <c r="B100" s="8"/>
    </row>
    <row r="101" spans="1:3">
      <c r="B101" s="8"/>
    </row>
    <row r="102" spans="1:3">
      <c r="B102" s="8"/>
    </row>
  </sheetData>
  <sortState ref="A2:D102">
    <sortCondition ref="B2:B102"/>
  </sortState>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
  <sheetViews>
    <sheetView workbookViewId="0">
      <selection activeCell="F1" sqref="F1:H12"/>
    </sheetView>
  </sheetViews>
  <sheetFormatPr baseColWidth="10" defaultRowHeight="15" x14ac:dyDescent="0"/>
  <sheetData>
    <row r="1" spans="1:8">
      <c r="A1" t="s">
        <v>198</v>
      </c>
      <c r="B1" t="s">
        <v>5</v>
      </c>
      <c r="C1" t="s">
        <v>9</v>
      </c>
      <c r="F1" t="s">
        <v>12</v>
      </c>
      <c r="G1" t="s">
        <v>202</v>
      </c>
      <c r="H1" t="s">
        <v>203</v>
      </c>
    </row>
    <row r="2" spans="1:8">
      <c r="A2">
        <v>1</v>
      </c>
      <c r="B2">
        <v>0</v>
      </c>
      <c r="C2">
        <v>0</v>
      </c>
      <c r="F2">
        <v>0</v>
      </c>
      <c r="G2">
        <v>1</v>
      </c>
      <c r="H2">
        <v>-1</v>
      </c>
    </row>
    <row r="3" spans="1:8">
      <c r="A3">
        <v>0</v>
      </c>
      <c r="B3">
        <v>0</v>
      </c>
      <c r="C3">
        <v>0</v>
      </c>
      <c r="F3">
        <v>0.1</v>
      </c>
      <c r="G3">
        <v>3</v>
      </c>
      <c r="H3">
        <v>0</v>
      </c>
    </row>
    <row r="4" spans="1:8">
      <c r="A4">
        <v>1</v>
      </c>
      <c r="B4">
        <v>0.1</v>
      </c>
      <c r="C4">
        <v>0</v>
      </c>
      <c r="F4">
        <v>0.2</v>
      </c>
      <c r="G4">
        <v>2</v>
      </c>
      <c r="H4">
        <v>0</v>
      </c>
    </row>
    <row r="5" spans="1:8">
      <c r="A5">
        <v>1</v>
      </c>
      <c r="B5">
        <v>0.1</v>
      </c>
      <c r="C5">
        <v>0</v>
      </c>
      <c r="F5">
        <v>0.3</v>
      </c>
      <c r="G5">
        <v>8</v>
      </c>
      <c r="H5">
        <v>0</v>
      </c>
    </row>
    <row r="6" spans="1:8">
      <c r="A6">
        <v>1</v>
      </c>
      <c r="B6">
        <v>0.1</v>
      </c>
      <c r="C6">
        <v>0</v>
      </c>
      <c r="F6">
        <v>0.4</v>
      </c>
      <c r="G6">
        <v>7</v>
      </c>
      <c r="H6">
        <v>-1</v>
      </c>
    </row>
    <row r="7" spans="1:8">
      <c r="A7">
        <v>1</v>
      </c>
      <c r="B7">
        <v>0.2</v>
      </c>
      <c r="C7">
        <v>0</v>
      </c>
      <c r="F7">
        <v>0.5</v>
      </c>
      <c r="G7">
        <v>4</v>
      </c>
      <c r="H7">
        <v>-3</v>
      </c>
    </row>
    <row r="8" spans="1:8">
      <c r="A8">
        <v>1</v>
      </c>
      <c r="B8">
        <v>0.2</v>
      </c>
      <c r="C8">
        <v>0</v>
      </c>
      <c r="F8">
        <v>0.6</v>
      </c>
      <c r="G8">
        <v>2</v>
      </c>
      <c r="H8">
        <v>-3</v>
      </c>
    </row>
    <row r="9" spans="1:8">
      <c r="A9">
        <v>1</v>
      </c>
      <c r="B9">
        <v>0.222222222</v>
      </c>
      <c r="C9">
        <v>0</v>
      </c>
      <c r="F9">
        <v>0.7</v>
      </c>
      <c r="G9">
        <v>7</v>
      </c>
      <c r="H9">
        <v>-3</v>
      </c>
    </row>
    <row r="10" spans="1:8">
      <c r="A10">
        <v>1</v>
      </c>
      <c r="B10">
        <v>0.222222222</v>
      </c>
      <c r="C10">
        <v>0</v>
      </c>
      <c r="F10">
        <v>0.8</v>
      </c>
      <c r="G10">
        <v>9</v>
      </c>
      <c r="H10">
        <v>-3</v>
      </c>
    </row>
    <row r="11" spans="1:8">
      <c r="A11">
        <v>1</v>
      </c>
      <c r="B11">
        <v>0.3</v>
      </c>
      <c r="C11">
        <v>0</v>
      </c>
      <c r="F11">
        <v>0.9</v>
      </c>
      <c r="G11">
        <v>15</v>
      </c>
      <c r="H11">
        <v>-1</v>
      </c>
    </row>
    <row r="12" spans="1:8">
      <c r="A12">
        <v>1</v>
      </c>
      <c r="B12">
        <v>0.3</v>
      </c>
      <c r="C12">
        <v>0</v>
      </c>
      <c r="F12">
        <v>1</v>
      </c>
      <c r="G12">
        <v>22</v>
      </c>
      <c r="H12">
        <v>-1</v>
      </c>
    </row>
    <row r="13" spans="1:8">
      <c r="A13">
        <v>1</v>
      </c>
      <c r="B13">
        <v>0.3</v>
      </c>
      <c r="C13">
        <v>0</v>
      </c>
    </row>
    <row r="14" spans="1:8">
      <c r="A14">
        <v>1</v>
      </c>
      <c r="B14">
        <v>0.3</v>
      </c>
      <c r="C14">
        <v>0</v>
      </c>
    </row>
    <row r="15" spans="1:8">
      <c r="A15">
        <v>1</v>
      </c>
      <c r="B15">
        <v>0.3</v>
      </c>
      <c r="C15">
        <v>0</v>
      </c>
    </row>
    <row r="16" spans="1:8">
      <c r="A16">
        <v>1</v>
      </c>
      <c r="B16">
        <v>0.3</v>
      </c>
      <c r="C16">
        <v>0</v>
      </c>
    </row>
    <row r="17" spans="1:3">
      <c r="A17">
        <v>1</v>
      </c>
      <c r="B17">
        <v>0.33333333300000001</v>
      </c>
      <c r="C17">
        <v>0</v>
      </c>
    </row>
    <row r="18" spans="1:3">
      <c r="A18">
        <v>1</v>
      </c>
      <c r="B18">
        <v>0.4</v>
      </c>
      <c r="C18">
        <v>0</v>
      </c>
    </row>
    <row r="19" spans="1:3">
      <c r="A19">
        <v>1</v>
      </c>
      <c r="B19">
        <v>0.4</v>
      </c>
      <c r="C19">
        <v>0</v>
      </c>
    </row>
    <row r="20" spans="1:3">
      <c r="A20">
        <v>1</v>
      </c>
      <c r="B20">
        <v>0.4</v>
      </c>
      <c r="C20">
        <v>0</v>
      </c>
    </row>
    <row r="21" spans="1:3">
      <c r="A21">
        <v>0</v>
      </c>
      <c r="B21">
        <v>0.4</v>
      </c>
      <c r="C21">
        <v>0</v>
      </c>
    </row>
    <row r="22" spans="1:3">
      <c r="A22">
        <v>1</v>
      </c>
      <c r="B22">
        <v>0.4</v>
      </c>
      <c r="C22">
        <v>0</v>
      </c>
    </row>
    <row r="23" spans="1:3">
      <c r="A23">
        <v>1</v>
      </c>
      <c r="B23">
        <v>0.4</v>
      </c>
      <c r="C23">
        <v>0</v>
      </c>
    </row>
    <row r="24" spans="1:3">
      <c r="A24">
        <v>1</v>
      </c>
      <c r="B24">
        <v>0.4</v>
      </c>
      <c r="C24">
        <v>0</v>
      </c>
    </row>
    <row r="25" spans="1:3">
      <c r="A25">
        <v>1</v>
      </c>
      <c r="B25">
        <v>0.5</v>
      </c>
      <c r="C25">
        <v>0</v>
      </c>
    </row>
    <row r="26" spans="1:3">
      <c r="A26">
        <v>0</v>
      </c>
      <c r="B26">
        <v>0.5</v>
      </c>
      <c r="C26">
        <v>0</v>
      </c>
    </row>
    <row r="27" spans="1:3">
      <c r="A27">
        <v>1</v>
      </c>
      <c r="B27">
        <v>0.5</v>
      </c>
      <c r="C27">
        <v>0</v>
      </c>
    </row>
    <row r="28" spans="1:3">
      <c r="A28">
        <v>0</v>
      </c>
      <c r="B28">
        <v>0.5</v>
      </c>
      <c r="C28">
        <v>0</v>
      </c>
    </row>
    <row r="29" spans="1:3">
      <c r="A29">
        <v>0</v>
      </c>
      <c r="B29">
        <v>0.5</v>
      </c>
      <c r="C29">
        <v>0</v>
      </c>
    </row>
    <row r="30" spans="1:3">
      <c r="A30">
        <v>1</v>
      </c>
      <c r="B30">
        <v>0.5</v>
      </c>
      <c r="C30">
        <v>0</v>
      </c>
    </row>
    <row r="31" spans="1:3">
      <c r="A31">
        <v>1</v>
      </c>
      <c r="B31">
        <v>0.5</v>
      </c>
      <c r="C31">
        <v>0</v>
      </c>
    </row>
    <row r="32" spans="1:3">
      <c r="A32">
        <v>0</v>
      </c>
      <c r="B32">
        <v>0.55555555599999995</v>
      </c>
      <c r="C32">
        <v>1</v>
      </c>
    </row>
    <row r="33" spans="1:3">
      <c r="A33">
        <v>1</v>
      </c>
      <c r="B33">
        <v>0.55555555599999995</v>
      </c>
      <c r="C33">
        <v>1</v>
      </c>
    </row>
    <row r="34" spans="1:3">
      <c r="A34">
        <v>0</v>
      </c>
      <c r="B34">
        <v>0.55555555599999995</v>
      </c>
      <c r="C34">
        <v>1</v>
      </c>
    </row>
    <row r="35" spans="1:3">
      <c r="A35">
        <v>1</v>
      </c>
      <c r="B35">
        <v>0.6</v>
      </c>
      <c r="C35">
        <v>1</v>
      </c>
    </row>
    <row r="36" spans="1:3">
      <c r="A36">
        <v>0</v>
      </c>
      <c r="B36">
        <v>0.6</v>
      </c>
      <c r="C36">
        <v>1</v>
      </c>
    </row>
    <row r="37" spans="1:3">
      <c r="A37">
        <v>0</v>
      </c>
      <c r="B37">
        <v>0.60714285700000004</v>
      </c>
      <c r="C37">
        <v>1</v>
      </c>
    </row>
    <row r="38" spans="1:3">
      <c r="A38">
        <v>1</v>
      </c>
      <c r="B38">
        <v>0.66666666699999999</v>
      </c>
      <c r="C38">
        <v>1</v>
      </c>
    </row>
    <row r="39" spans="1:3">
      <c r="A39">
        <v>1</v>
      </c>
      <c r="B39">
        <v>0.66666666699999999</v>
      </c>
      <c r="C39">
        <v>1</v>
      </c>
    </row>
    <row r="40" spans="1:3">
      <c r="A40">
        <v>0</v>
      </c>
      <c r="B40">
        <v>0.7</v>
      </c>
      <c r="C40">
        <v>1</v>
      </c>
    </row>
    <row r="41" spans="1:3">
      <c r="A41">
        <v>1</v>
      </c>
      <c r="B41">
        <v>0.7</v>
      </c>
      <c r="C41">
        <v>1</v>
      </c>
    </row>
    <row r="42" spans="1:3">
      <c r="A42">
        <v>1</v>
      </c>
      <c r="B42">
        <v>0.7</v>
      </c>
      <c r="C42">
        <v>1</v>
      </c>
    </row>
    <row r="43" spans="1:3">
      <c r="A43">
        <v>1</v>
      </c>
      <c r="B43">
        <v>0.7</v>
      </c>
      <c r="C43">
        <v>1</v>
      </c>
    </row>
    <row r="44" spans="1:3">
      <c r="A44">
        <v>0</v>
      </c>
      <c r="B44">
        <v>0.7</v>
      </c>
      <c r="C44">
        <v>1</v>
      </c>
    </row>
    <row r="45" spans="1:3">
      <c r="A45">
        <v>1</v>
      </c>
      <c r="B45">
        <v>0.7</v>
      </c>
      <c r="C45">
        <v>1</v>
      </c>
    </row>
    <row r="46" spans="1:3">
      <c r="A46">
        <v>1</v>
      </c>
      <c r="B46">
        <v>0.7</v>
      </c>
      <c r="C46">
        <v>1</v>
      </c>
    </row>
    <row r="47" spans="1:3">
      <c r="A47">
        <v>1</v>
      </c>
      <c r="B47">
        <v>0.77777777800000003</v>
      </c>
      <c r="C47">
        <v>1</v>
      </c>
    </row>
    <row r="48" spans="1:3">
      <c r="A48">
        <v>1</v>
      </c>
      <c r="B48">
        <v>0.77777777800000003</v>
      </c>
      <c r="C48">
        <v>1</v>
      </c>
    </row>
    <row r="49" spans="1:3">
      <c r="A49">
        <v>1</v>
      </c>
      <c r="B49">
        <v>0.8</v>
      </c>
      <c r="C49">
        <v>1</v>
      </c>
    </row>
    <row r="50" spans="1:3">
      <c r="A50">
        <v>1</v>
      </c>
      <c r="B50">
        <v>0.8</v>
      </c>
      <c r="C50">
        <v>1</v>
      </c>
    </row>
    <row r="51" spans="1:3">
      <c r="A51">
        <v>0</v>
      </c>
      <c r="B51">
        <v>0.8</v>
      </c>
      <c r="C51">
        <v>1</v>
      </c>
    </row>
    <row r="52" spans="1:3">
      <c r="A52">
        <v>1</v>
      </c>
      <c r="B52">
        <v>0.8</v>
      </c>
      <c r="C52">
        <v>1</v>
      </c>
    </row>
    <row r="53" spans="1:3">
      <c r="A53">
        <v>0</v>
      </c>
      <c r="B53">
        <v>0.8</v>
      </c>
      <c r="C53">
        <v>1</v>
      </c>
    </row>
    <row r="54" spans="1:3">
      <c r="A54">
        <v>1</v>
      </c>
      <c r="B54">
        <v>0.8</v>
      </c>
      <c r="C54">
        <v>1</v>
      </c>
    </row>
    <row r="55" spans="1:3">
      <c r="A55">
        <v>1</v>
      </c>
      <c r="B55">
        <v>0.8</v>
      </c>
      <c r="C55">
        <v>1</v>
      </c>
    </row>
    <row r="56" spans="1:3">
      <c r="A56">
        <v>0</v>
      </c>
      <c r="B56">
        <v>0.8</v>
      </c>
      <c r="C56">
        <v>1</v>
      </c>
    </row>
    <row r="57" spans="1:3">
      <c r="A57">
        <v>1</v>
      </c>
      <c r="B57">
        <v>0.8</v>
      </c>
      <c r="C57">
        <v>1</v>
      </c>
    </row>
    <row r="58" spans="1:3">
      <c r="A58">
        <v>1</v>
      </c>
      <c r="B58">
        <v>0.8</v>
      </c>
      <c r="C58">
        <v>1</v>
      </c>
    </row>
    <row r="59" spans="1:3">
      <c r="A59">
        <v>1</v>
      </c>
      <c r="B59">
        <v>0.88888888899999996</v>
      </c>
      <c r="C59">
        <v>1</v>
      </c>
    </row>
    <row r="60" spans="1:3">
      <c r="A60">
        <v>1</v>
      </c>
      <c r="B60">
        <v>0.88888888899999996</v>
      </c>
      <c r="C60">
        <v>1</v>
      </c>
    </row>
    <row r="61" spans="1:3">
      <c r="A61">
        <v>1</v>
      </c>
      <c r="B61">
        <v>0.88888888899999996</v>
      </c>
      <c r="C61">
        <v>1</v>
      </c>
    </row>
    <row r="62" spans="1:3">
      <c r="A62">
        <v>1</v>
      </c>
      <c r="B62">
        <v>0.88888888899999996</v>
      </c>
      <c r="C62">
        <v>1</v>
      </c>
    </row>
    <row r="63" spans="1:3">
      <c r="A63">
        <v>1</v>
      </c>
      <c r="B63">
        <v>0.9</v>
      </c>
      <c r="C63">
        <v>1</v>
      </c>
    </row>
    <row r="64" spans="1:3">
      <c r="A64">
        <v>0</v>
      </c>
      <c r="B64">
        <v>0.9</v>
      </c>
      <c r="C64">
        <v>1</v>
      </c>
    </row>
    <row r="65" spans="1:3">
      <c r="A65">
        <v>1</v>
      </c>
      <c r="B65">
        <v>0.9</v>
      </c>
      <c r="C65">
        <v>1</v>
      </c>
    </row>
    <row r="66" spans="1:3">
      <c r="A66">
        <v>1</v>
      </c>
      <c r="B66">
        <v>0.9</v>
      </c>
      <c r="C66">
        <v>1</v>
      </c>
    </row>
    <row r="67" spans="1:3">
      <c r="A67">
        <v>1</v>
      </c>
      <c r="B67">
        <v>0.9</v>
      </c>
      <c r="C67">
        <v>1</v>
      </c>
    </row>
    <row r="68" spans="1:3">
      <c r="A68">
        <v>1</v>
      </c>
      <c r="B68">
        <v>0.9</v>
      </c>
      <c r="C68">
        <v>1</v>
      </c>
    </row>
    <row r="69" spans="1:3">
      <c r="A69">
        <v>1</v>
      </c>
      <c r="B69">
        <v>0.9</v>
      </c>
      <c r="C69">
        <v>1</v>
      </c>
    </row>
    <row r="70" spans="1:3">
      <c r="A70">
        <v>1</v>
      </c>
      <c r="B70">
        <v>0.9</v>
      </c>
      <c r="C70">
        <v>1</v>
      </c>
    </row>
    <row r="71" spans="1:3">
      <c r="A71">
        <v>1</v>
      </c>
      <c r="B71">
        <v>0.9</v>
      </c>
      <c r="C71">
        <v>1</v>
      </c>
    </row>
    <row r="72" spans="1:3">
      <c r="A72">
        <v>1</v>
      </c>
      <c r="B72">
        <v>0.9</v>
      </c>
      <c r="C72">
        <v>1</v>
      </c>
    </row>
    <row r="73" spans="1:3">
      <c r="A73">
        <v>1</v>
      </c>
      <c r="B73">
        <v>0.9</v>
      </c>
      <c r="C73">
        <v>1</v>
      </c>
    </row>
    <row r="74" spans="1:3">
      <c r="A74">
        <v>1</v>
      </c>
      <c r="B74">
        <v>0.9</v>
      </c>
      <c r="C74">
        <v>1</v>
      </c>
    </row>
    <row r="75" spans="1:3">
      <c r="A75">
        <v>1</v>
      </c>
      <c r="B75">
        <v>1</v>
      </c>
      <c r="C75">
        <v>1</v>
      </c>
    </row>
    <row r="76" spans="1:3">
      <c r="A76">
        <v>1</v>
      </c>
      <c r="B76">
        <v>1</v>
      </c>
      <c r="C76">
        <v>1</v>
      </c>
    </row>
    <row r="77" spans="1:3">
      <c r="A77">
        <v>1</v>
      </c>
      <c r="B77">
        <v>1</v>
      </c>
      <c r="C77">
        <v>1</v>
      </c>
    </row>
    <row r="78" spans="1:3">
      <c r="A78">
        <v>1</v>
      </c>
      <c r="B78">
        <v>1</v>
      </c>
      <c r="C78">
        <v>1</v>
      </c>
    </row>
    <row r="79" spans="1:3">
      <c r="A79">
        <v>1</v>
      </c>
      <c r="B79">
        <v>1</v>
      </c>
      <c r="C79">
        <v>1</v>
      </c>
    </row>
    <row r="80" spans="1:3">
      <c r="A80">
        <v>1</v>
      </c>
      <c r="B80">
        <v>1</v>
      </c>
      <c r="C80">
        <v>1</v>
      </c>
    </row>
    <row r="81" spans="1:3">
      <c r="A81">
        <v>1</v>
      </c>
      <c r="B81">
        <v>1</v>
      </c>
      <c r="C81">
        <v>1</v>
      </c>
    </row>
    <row r="82" spans="1:3">
      <c r="A82">
        <v>1</v>
      </c>
      <c r="B82">
        <v>1</v>
      </c>
      <c r="C82">
        <v>1</v>
      </c>
    </row>
    <row r="83" spans="1:3">
      <c r="A83">
        <v>1</v>
      </c>
      <c r="B83">
        <v>1</v>
      </c>
      <c r="C83">
        <v>1</v>
      </c>
    </row>
    <row r="84" spans="1:3">
      <c r="A84">
        <v>1</v>
      </c>
      <c r="B84">
        <v>1</v>
      </c>
      <c r="C84">
        <v>1</v>
      </c>
    </row>
    <row r="85" spans="1:3">
      <c r="A85">
        <v>1</v>
      </c>
      <c r="B85">
        <v>1</v>
      </c>
      <c r="C85">
        <v>1</v>
      </c>
    </row>
    <row r="86" spans="1:3">
      <c r="A86">
        <v>1</v>
      </c>
      <c r="B86">
        <v>1</v>
      </c>
      <c r="C86">
        <v>1</v>
      </c>
    </row>
    <row r="87" spans="1:3">
      <c r="A87">
        <v>1</v>
      </c>
      <c r="B87">
        <v>1</v>
      </c>
      <c r="C87">
        <v>1</v>
      </c>
    </row>
    <row r="88" spans="1:3">
      <c r="A88">
        <v>1</v>
      </c>
      <c r="B88">
        <v>1</v>
      </c>
      <c r="C88">
        <v>1</v>
      </c>
    </row>
    <row r="89" spans="1:3">
      <c r="A89">
        <v>1</v>
      </c>
      <c r="B89">
        <v>1</v>
      </c>
      <c r="C89">
        <v>1</v>
      </c>
    </row>
    <row r="90" spans="1:3">
      <c r="A90">
        <v>1</v>
      </c>
      <c r="B90">
        <v>1</v>
      </c>
      <c r="C90">
        <v>1</v>
      </c>
    </row>
    <row r="91" spans="1:3">
      <c r="A91">
        <v>1</v>
      </c>
      <c r="B91">
        <v>1</v>
      </c>
      <c r="C91">
        <v>1</v>
      </c>
    </row>
    <row r="92" spans="1:3">
      <c r="A92">
        <v>1</v>
      </c>
      <c r="B92">
        <v>1</v>
      </c>
      <c r="C92">
        <v>1</v>
      </c>
    </row>
    <row r="93" spans="1:3">
      <c r="A93">
        <v>0</v>
      </c>
      <c r="B93">
        <v>1</v>
      </c>
      <c r="C93">
        <v>1</v>
      </c>
    </row>
    <row r="94" spans="1:3">
      <c r="A94">
        <v>1</v>
      </c>
      <c r="B94">
        <v>1</v>
      </c>
      <c r="C94">
        <v>1</v>
      </c>
    </row>
    <row r="95" spans="1:3">
      <c r="A95">
        <v>1</v>
      </c>
      <c r="B95">
        <v>1</v>
      </c>
      <c r="C95">
        <v>1</v>
      </c>
    </row>
    <row r="96" spans="1:3">
      <c r="A96">
        <v>1</v>
      </c>
      <c r="B96">
        <v>1</v>
      </c>
      <c r="C96">
        <v>1</v>
      </c>
    </row>
    <row r="97" spans="1:3">
      <c r="A97">
        <v>1</v>
      </c>
      <c r="B97">
        <v>1</v>
      </c>
      <c r="C97">
        <v>1</v>
      </c>
    </row>
  </sheetData>
  <sortState ref="A2:C102">
    <sortCondition ref="B2:B102"/>
  </sortState>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workbookViewId="0">
      <selection activeCell="E1" sqref="E1:G12"/>
    </sheetView>
  </sheetViews>
  <sheetFormatPr baseColWidth="10" defaultRowHeight="15" x14ac:dyDescent="0"/>
  <sheetData>
    <row r="1" spans="1:7">
      <c r="A1" t="s">
        <v>6</v>
      </c>
      <c r="B1" t="s">
        <v>199</v>
      </c>
      <c r="E1" t="s">
        <v>12</v>
      </c>
      <c r="F1" t="s">
        <v>202</v>
      </c>
      <c r="G1" t="s">
        <v>203</v>
      </c>
    </row>
    <row r="2" spans="1:7">
      <c r="A2">
        <v>0</v>
      </c>
      <c r="B2">
        <v>1</v>
      </c>
      <c r="E2">
        <v>0</v>
      </c>
      <c r="F2">
        <v>6</v>
      </c>
      <c r="G2">
        <v>0</v>
      </c>
    </row>
    <row r="3" spans="1:7">
      <c r="A3">
        <v>0</v>
      </c>
      <c r="B3">
        <v>1</v>
      </c>
      <c r="E3">
        <v>0.1</v>
      </c>
      <c r="F3">
        <v>5</v>
      </c>
      <c r="G3">
        <v>0</v>
      </c>
    </row>
    <row r="4" spans="1:7">
      <c r="A4">
        <v>0</v>
      </c>
      <c r="B4">
        <v>1</v>
      </c>
      <c r="E4">
        <v>0.2</v>
      </c>
      <c r="F4">
        <v>8</v>
      </c>
      <c r="G4">
        <v>-1</v>
      </c>
    </row>
    <row r="5" spans="1:7">
      <c r="A5">
        <v>0</v>
      </c>
      <c r="B5">
        <v>1</v>
      </c>
      <c r="E5">
        <v>0.3</v>
      </c>
      <c r="F5">
        <v>2</v>
      </c>
      <c r="G5">
        <v>0</v>
      </c>
    </row>
    <row r="6" spans="1:7">
      <c r="A6">
        <v>0</v>
      </c>
      <c r="B6">
        <v>1</v>
      </c>
      <c r="E6">
        <v>0.4</v>
      </c>
      <c r="F6">
        <v>6</v>
      </c>
      <c r="G6">
        <v>0</v>
      </c>
    </row>
    <row r="7" spans="1:7">
      <c r="A7">
        <v>0</v>
      </c>
      <c r="B7">
        <v>1</v>
      </c>
      <c r="E7">
        <v>0.5</v>
      </c>
      <c r="F7">
        <v>5</v>
      </c>
      <c r="G7">
        <v>-1</v>
      </c>
    </row>
    <row r="8" spans="1:7">
      <c r="A8">
        <v>0.1</v>
      </c>
      <c r="B8">
        <v>1</v>
      </c>
      <c r="E8">
        <v>0.6</v>
      </c>
      <c r="F8">
        <v>2</v>
      </c>
      <c r="G8">
        <v>-2</v>
      </c>
    </row>
    <row r="9" spans="1:7">
      <c r="A9">
        <v>0.1</v>
      </c>
      <c r="B9">
        <v>1</v>
      </c>
      <c r="E9">
        <v>0.7</v>
      </c>
      <c r="F9">
        <v>3</v>
      </c>
      <c r="G9">
        <v>-1</v>
      </c>
    </row>
    <row r="10" spans="1:7">
      <c r="A10">
        <v>0.1</v>
      </c>
      <c r="B10">
        <v>1</v>
      </c>
      <c r="E10">
        <v>0.8</v>
      </c>
      <c r="F10">
        <v>6</v>
      </c>
      <c r="G10">
        <v>0</v>
      </c>
    </row>
    <row r="11" spans="1:7">
      <c r="A11">
        <v>0.1</v>
      </c>
      <c r="B11">
        <v>1</v>
      </c>
      <c r="E11">
        <v>0.9</v>
      </c>
      <c r="F11">
        <v>12</v>
      </c>
      <c r="G11">
        <v>-1</v>
      </c>
    </row>
    <row r="12" spans="1:7">
      <c r="A12">
        <v>0.1</v>
      </c>
      <c r="B12">
        <v>1</v>
      </c>
      <c r="E12">
        <v>1</v>
      </c>
      <c r="F12">
        <v>31</v>
      </c>
      <c r="G12">
        <v>0</v>
      </c>
    </row>
    <row r="13" spans="1:7">
      <c r="A13">
        <v>0.111111111111</v>
      </c>
      <c r="B13">
        <v>1</v>
      </c>
    </row>
    <row r="14" spans="1:7">
      <c r="A14">
        <v>0.111111111111</v>
      </c>
      <c r="B14">
        <v>1</v>
      </c>
    </row>
    <row r="15" spans="1:7">
      <c r="A15">
        <v>0.111111111111</v>
      </c>
      <c r="B15">
        <v>1</v>
      </c>
    </row>
    <row r="16" spans="1:7">
      <c r="A16">
        <v>0.2</v>
      </c>
      <c r="B16">
        <v>1</v>
      </c>
    </row>
    <row r="17" spans="1:2">
      <c r="A17">
        <v>0.2</v>
      </c>
      <c r="B17">
        <v>1</v>
      </c>
    </row>
    <row r="18" spans="1:2">
      <c r="A18">
        <v>0.2</v>
      </c>
      <c r="B18">
        <v>0</v>
      </c>
    </row>
    <row r="19" spans="1:2">
      <c r="A19">
        <v>0.2</v>
      </c>
      <c r="B19">
        <v>1</v>
      </c>
    </row>
    <row r="20" spans="1:2">
      <c r="A20">
        <v>0.2</v>
      </c>
      <c r="B20">
        <v>1</v>
      </c>
    </row>
    <row r="21" spans="1:2">
      <c r="A21">
        <v>0.2</v>
      </c>
      <c r="B21">
        <v>1</v>
      </c>
    </row>
    <row r="22" spans="1:2">
      <c r="A22">
        <v>0.222222222222</v>
      </c>
      <c r="B22">
        <v>1</v>
      </c>
    </row>
    <row r="23" spans="1:2">
      <c r="A23">
        <v>0.3</v>
      </c>
      <c r="B23">
        <v>1</v>
      </c>
    </row>
    <row r="24" spans="1:2">
      <c r="A24">
        <v>0.33333333333300003</v>
      </c>
      <c r="B24">
        <v>1</v>
      </c>
    </row>
    <row r="25" spans="1:2">
      <c r="A25">
        <v>0.33333333333300003</v>
      </c>
      <c r="B25">
        <v>1</v>
      </c>
    </row>
    <row r="26" spans="1:2">
      <c r="A26">
        <v>0.33333333333300003</v>
      </c>
      <c r="B26">
        <v>1</v>
      </c>
    </row>
    <row r="27" spans="1:2">
      <c r="A27">
        <v>0.33333333333300003</v>
      </c>
      <c r="B27">
        <v>1</v>
      </c>
    </row>
    <row r="28" spans="1:2">
      <c r="A28">
        <v>0.35714285714299998</v>
      </c>
      <c r="B28">
        <v>1</v>
      </c>
    </row>
    <row r="29" spans="1:2">
      <c r="A29">
        <v>0.4</v>
      </c>
      <c r="B29">
        <v>1</v>
      </c>
    </row>
    <row r="30" spans="1:2">
      <c r="A30">
        <v>0.444444444444</v>
      </c>
      <c r="B30">
        <v>1</v>
      </c>
    </row>
    <row r="31" spans="1:2">
      <c r="A31">
        <v>0.444444444444</v>
      </c>
      <c r="B31">
        <v>0</v>
      </c>
    </row>
    <row r="32" spans="1:2">
      <c r="A32">
        <v>0.5</v>
      </c>
      <c r="B32">
        <v>1</v>
      </c>
    </row>
    <row r="33" spans="1:2">
      <c r="A33">
        <v>0.5</v>
      </c>
      <c r="B33">
        <v>1</v>
      </c>
    </row>
    <row r="34" spans="1:2">
      <c r="A34">
        <v>0.5</v>
      </c>
      <c r="B34">
        <v>1</v>
      </c>
    </row>
    <row r="35" spans="1:2">
      <c r="A35">
        <v>0.5</v>
      </c>
      <c r="B35">
        <v>1</v>
      </c>
    </row>
    <row r="36" spans="1:2">
      <c r="A36">
        <v>0.6</v>
      </c>
      <c r="B36">
        <v>1</v>
      </c>
    </row>
    <row r="37" spans="1:2">
      <c r="A37">
        <v>0.6</v>
      </c>
      <c r="B37">
        <v>0</v>
      </c>
    </row>
    <row r="38" spans="1:2">
      <c r="A38">
        <v>0.6</v>
      </c>
      <c r="B38">
        <v>1</v>
      </c>
    </row>
    <row r="39" spans="1:2">
      <c r="A39">
        <v>0.6</v>
      </c>
      <c r="B39">
        <v>0</v>
      </c>
    </row>
    <row r="40" spans="1:2">
      <c r="A40">
        <v>0.625</v>
      </c>
      <c r="B40">
        <v>0</v>
      </c>
    </row>
    <row r="41" spans="1:2">
      <c r="A41">
        <v>0.66666666666700003</v>
      </c>
      <c r="B41">
        <v>1</v>
      </c>
    </row>
    <row r="42" spans="1:2">
      <c r="A42">
        <v>0.7</v>
      </c>
      <c r="B42">
        <v>1</v>
      </c>
    </row>
    <row r="43" spans="1:2">
      <c r="A43">
        <v>0.7</v>
      </c>
      <c r="B43">
        <v>1</v>
      </c>
    </row>
    <row r="44" spans="1:2">
      <c r="A44">
        <v>0.8</v>
      </c>
      <c r="B44">
        <v>1</v>
      </c>
    </row>
    <row r="45" spans="1:2">
      <c r="A45">
        <v>0.8</v>
      </c>
      <c r="B45">
        <v>1</v>
      </c>
    </row>
    <row r="46" spans="1:2">
      <c r="A46">
        <v>0.8</v>
      </c>
      <c r="B46">
        <v>1</v>
      </c>
    </row>
    <row r="47" spans="1:2">
      <c r="A47">
        <v>0.8</v>
      </c>
      <c r="B47">
        <v>1</v>
      </c>
    </row>
    <row r="48" spans="1:2">
      <c r="A48">
        <v>0.8</v>
      </c>
      <c r="B48">
        <v>1</v>
      </c>
    </row>
    <row r="49" spans="1:2">
      <c r="A49">
        <v>0.8</v>
      </c>
      <c r="B49">
        <v>1</v>
      </c>
    </row>
    <row r="50" spans="1:2">
      <c r="A50">
        <v>0.875</v>
      </c>
      <c r="B50">
        <v>1</v>
      </c>
    </row>
    <row r="51" spans="1:2">
      <c r="A51">
        <v>0.875</v>
      </c>
      <c r="B51">
        <v>1</v>
      </c>
    </row>
    <row r="52" spans="1:2">
      <c r="A52">
        <v>0.875</v>
      </c>
      <c r="B52">
        <v>1</v>
      </c>
    </row>
    <row r="53" spans="1:2">
      <c r="A53">
        <v>0.875</v>
      </c>
      <c r="B53">
        <v>1</v>
      </c>
    </row>
    <row r="54" spans="1:2">
      <c r="A54">
        <v>0.88888888888899997</v>
      </c>
      <c r="B54">
        <v>1</v>
      </c>
    </row>
    <row r="55" spans="1:2">
      <c r="A55">
        <v>0.88888888888899997</v>
      </c>
      <c r="B55">
        <v>1</v>
      </c>
    </row>
    <row r="56" spans="1:2">
      <c r="A56">
        <v>0.9</v>
      </c>
      <c r="B56">
        <v>1</v>
      </c>
    </row>
    <row r="57" spans="1:2">
      <c r="A57">
        <v>0.9</v>
      </c>
      <c r="B57">
        <v>1</v>
      </c>
    </row>
    <row r="58" spans="1:2">
      <c r="A58">
        <v>0.9</v>
      </c>
      <c r="B58">
        <v>1</v>
      </c>
    </row>
    <row r="59" spans="1:2">
      <c r="A59">
        <v>0.9</v>
      </c>
      <c r="B59">
        <v>1</v>
      </c>
    </row>
    <row r="60" spans="1:2">
      <c r="A60">
        <v>0.9</v>
      </c>
      <c r="B60">
        <v>1</v>
      </c>
    </row>
    <row r="61" spans="1:2">
      <c r="A61">
        <v>0.9</v>
      </c>
      <c r="B61">
        <v>1</v>
      </c>
    </row>
    <row r="62" spans="1:2">
      <c r="A62">
        <v>0.9</v>
      </c>
      <c r="B62">
        <v>1</v>
      </c>
    </row>
    <row r="63" spans="1:2">
      <c r="A63">
        <v>0.9</v>
      </c>
      <c r="B63">
        <v>1</v>
      </c>
    </row>
    <row r="64" spans="1:2">
      <c r="A64">
        <v>0.9</v>
      </c>
      <c r="B64">
        <v>0</v>
      </c>
    </row>
    <row r="65" spans="1:2">
      <c r="A65">
        <v>0.9</v>
      </c>
      <c r="B65">
        <v>1</v>
      </c>
    </row>
    <row r="66" spans="1:2">
      <c r="A66">
        <v>0.9</v>
      </c>
      <c r="B66">
        <v>1</v>
      </c>
    </row>
    <row r="67" spans="1:2">
      <c r="A67">
        <v>1</v>
      </c>
      <c r="B67">
        <v>1</v>
      </c>
    </row>
    <row r="68" spans="1:2">
      <c r="A68">
        <v>1</v>
      </c>
      <c r="B68">
        <v>1</v>
      </c>
    </row>
    <row r="69" spans="1:2">
      <c r="A69">
        <v>1</v>
      </c>
      <c r="B69">
        <v>1</v>
      </c>
    </row>
    <row r="70" spans="1:2">
      <c r="A70">
        <v>1</v>
      </c>
      <c r="B70">
        <v>1</v>
      </c>
    </row>
    <row r="71" spans="1:2">
      <c r="A71">
        <v>1</v>
      </c>
      <c r="B71">
        <v>1</v>
      </c>
    </row>
    <row r="72" spans="1:2">
      <c r="A72">
        <v>1</v>
      </c>
      <c r="B72">
        <v>1</v>
      </c>
    </row>
    <row r="73" spans="1:2">
      <c r="A73">
        <v>1</v>
      </c>
      <c r="B73">
        <v>1</v>
      </c>
    </row>
    <row r="74" spans="1:2">
      <c r="A74">
        <v>1</v>
      </c>
      <c r="B74">
        <v>1</v>
      </c>
    </row>
    <row r="75" spans="1:2">
      <c r="A75">
        <v>1</v>
      </c>
      <c r="B75">
        <v>1</v>
      </c>
    </row>
    <row r="76" spans="1:2">
      <c r="A76">
        <v>1</v>
      </c>
      <c r="B76">
        <v>1</v>
      </c>
    </row>
    <row r="77" spans="1:2">
      <c r="A77">
        <v>1</v>
      </c>
      <c r="B77">
        <v>1</v>
      </c>
    </row>
    <row r="78" spans="1:2">
      <c r="A78">
        <v>1</v>
      </c>
      <c r="B78">
        <v>1</v>
      </c>
    </row>
    <row r="79" spans="1:2">
      <c r="A79">
        <v>1</v>
      </c>
      <c r="B79">
        <v>1</v>
      </c>
    </row>
    <row r="80" spans="1:2">
      <c r="A80">
        <v>1</v>
      </c>
      <c r="B80">
        <v>1</v>
      </c>
    </row>
    <row r="81" spans="1:2">
      <c r="A81">
        <v>1</v>
      </c>
      <c r="B81">
        <v>1</v>
      </c>
    </row>
    <row r="82" spans="1:2">
      <c r="A82">
        <v>1</v>
      </c>
      <c r="B82">
        <v>1</v>
      </c>
    </row>
    <row r="83" spans="1:2">
      <c r="A83">
        <v>1</v>
      </c>
      <c r="B83">
        <v>1</v>
      </c>
    </row>
    <row r="84" spans="1:2">
      <c r="A84">
        <v>1</v>
      </c>
      <c r="B84">
        <v>1</v>
      </c>
    </row>
    <row r="85" spans="1:2">
      <c r="A85">
        <v>1</v>
      </c>
      <c r="B85">
        <v>1</v>
      </c>
    </row>
    <row r="86" spans="1:2">
      <c r="A86">
        <v>1</v>
      </c>
      <c r="B86">
        <v>1</v>
      </c>
    </row>
    <row r="87" spans="1:2">
      <c r="A87">
        <v>1</v>
      </c>
      <c r="B87">
        <v>1</v>
      </c>
    </row>
    <row r="88" spans="1:2">
      <c r="A88">
        <v>1</v>
      </c>
      <c r="B88">
        <v>1</v>
      </c>
    </row>
    <row r="89" spans="1:2">
      <c r="A89">
        <v>1</v>
      </c>
      <c r="B89">
        <v>1</v>
      </c>
    </row>
    <row r="90" spans="1:2">
      <c r="A90">
        <v>1</v>
      </c>
      <c r="B90">
        <v>1</v>
      </c>
    </row>
    <row r="91" spans="1:2">
      <c r="A91">
        <v>1</v>
      </c>
      <c r="B91">
        <v>1</v>
      </c>
    </row>
    <row r="92" spans="1:2">
      <c r="A92">
        <v>1</v>
      </c>
      <c r="B92">
        <v>1</v>
      </c>
    </row>
    <row r="93" spans="1:2">
      <c r="A93">
        <v>1</v>
      </c>
      <c r="B93">
        <v>1</v>
      </c>
    </row>
    <row r="94" spans="1:2">
      <c r="A94">
        <v>1</v>
      </c>
      <c r="B94">
        <v>1</v>
      </c>
    </row>
    <row r="95" spans="1:2">
      <c r="A95">
        <v>1</v>
      </c>
      <c r="B95">
        <v>1</v>
      </c>
    </row>
    <row r="96" spans="1:2">
      <c r="A96">
        <v>1</v>
      </c>
      <c r="B96">
        <v>1</v>
      </c>
    </row>
    <row r="97" spans="1:2">
      <c r="A97">
        <v>1</v>
      </c>
      <c r="B97">
        <v>1</v>
      </c>
    </row>
    <row r="99" spans="1:2">
      <c r="B99">
        <v>0.92783505154639179</v>
      </c>
    </row>
    <row r="101" spans="1:2">
      <c r="B101">
        <v>0.92783505154639179</v>
      </c>
    </row>
    <row r="102" spans="1:2">
      <c r="B102">
        <v>0.82474227</v>
      </c>
    </row>
  </sheetData>
  <sortState ref="A2:B102">
    <sortCondition ref="A2:A102"/>
  </sortState>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A15" workbookViewId="0">
      <selection activeCell="C18" sqref="C18:I29"/>
    </sheetView>
  </sheetViews>
  <sheetFormatPr baseColWidth="10" defaultRowHeight="15" x14ac:dyDescent="0"/>
  <sheetData>
    <row r="1" spans="1:11">
      <c r="A1" t="s">
        <v>12</v>
      </c>
      <c r="B1" t="s">
        <v>202</v>
      </c>
      <c r="C1" t="s">
        <v>203</v>
      </c>
      <c r="E1" t="s">
        <v>12</v>
      </c>
      <c r="F1" t="s">
        <v>202</v>
      </c>
      <c r="G1" t="s">
        <v>203</v>
      </c>
      <c r="I1" t="s">
        <v>12</v>
      </c>
      <c r="J1" t="s">
        <v>202</v>
      </c>
      <c r="K1" t="s">
        <v>203</v>
      </c>
    </row>
    <row r="2" spans="1:11">
      <c r="A2">
        <v>0</v>
      </c>
      <c r="B2">
        <v>8</v>
      </c>
      <c r="C2">
        <v>0</v>
      </c>
      <c r="E2">
        <v>0</v>
      </c>
      <c r="F2">
        <v>1</v>
      </c>
      <c r="G2">
        <v>-1</v>
      </c>
      <c r="I2">
        <v>0</v>
      </c>
      <c r="J2">
        <v>6</v>
      </c>
      <c r="K2">
        <v>0</v>
      </c>
    </row>
    <row r="3" spans="1:11">
      <c r="A3">
        <v>0.1</v>
      </c>
      <c r="B3">
        <v>7</v>
      </c>
      <c r="C3">
        <v>0</v>
      </c>
      <c r="E3">
        <v>0.1</v>
      </c>
      <c r="F3">
        <v>3</v>
      </c>
      <c r="G3">
        <v>0</v>
      </c>
      <c r="I3">
        <v>0.1</v>
      </c>
      <c r="J3">
        <v>5</v>
      </c>
      <c r="K3">
        <v>0</v>
      </c>
    </row>
    <row r="4" spans="1:11">
      <c r="A4">
        <v>0.2</v>
      </c>
      <c r="B4">
        <v>5</v>
      </c>
      <c r="C4">
        <v>0</v>
      </c>
      <c r="E4">
        <v>0.2</v>
      </c>
      <c r="F4">
        <v>2</v>
      </c>
      <c r="G4">
        <v>0</v>
      </c>
      <c r="I4">
        <v>0.2</v>
      </c>
      <c r="J4">
        <v>8</v>
      </c>
      <c r="K4">
        <v>-1</v>
      </c>
    </row>
    <row r="5" spans="1:11">
      <c r="A5">
        <v>0.3</v>
      </c>
      <c r="B5">
        <v>4</v>
      </c>
      <c r="C5">
        <v>-1</v>
      </c>
      <c r="E5">
        <v>0.3</v>
      </c>
      <c r="F5">
        <v>8</v>
      </c>
      <c r="G5">
        <v>0</v>
      </c>
      <c r="I5">
        <v>0.3</v>
      </c>
      <c r="J5">
        <v>2</v>
      </c>
      <c r="K5">
        <v>0</v>
      </c>
    </row>
    <row r="6" spans="1:11">
      <c r="A6">
        <v>0.4</v>
      </c>
      <c r="B6">
        <v>2</v>
      </c>
      <c r="C6">
        <v>0</v>
      </c>
      <c r="E6">
        <v>0.4</v>
      </c>
      <c r="F6">
        <v>7</v>
      </c>
      <c r="G6">
        <v>-1</v>
      </c>
      <c r="I6">
        <v>0.4</v>
      </c>
      <c r="J6">
        <v>6</v>
      </c>
      <c r="K6">
        <v>0</v>
      </c>
    </row>
    <row r="7" spans="1:11">
      <c r="A7">
        <v>0.5</v>
      </c>
      <c r="B7">
        <v>3</v>
      </c>
      <c r="C7">
        <v>-3</v>
      </c>
      <c r="E7">
        <v>0.5</v>
      </c>
      <c r="F7">
        <v>4</v>
      </c>
      <c r="G7">
        <v>-3</v>
      </c>
      <c r="I7">
        <v>0.5</v>
      </c>
      <c r="J7">
        <v>5</v>
      </c>
      <c r="K7">
        <v>-1</v>
      </c>
    </row>
    <row r="8" spans="1:11">
      <c r="A8">
        <v>0.6</v>
      </c>
      <c r="B8">
        <v>2</v>
      </c>
      <c r="C8">
        <v>-1</v>
      </c>
      <c r="E8">
        <v>0.6</v>
      </c>
      <c r="F8">
        <v>2</v>
      </c>
      <c r="G8">
        <v>-3</v>
      </c>
      <c r="I8">
        <v>0.6</v>
      </c>
      <c r="J8">
        <v>2</v>
      </c>
      <c r="K8">
        <v>-2</v>
      </c>
    </row>
    <row r="9" spans="1:11">
      <c r="A9">
        <v>0.7</v>
      </c>
      <c r="B9">
        <v>3</v>
      </c>
      <c r="C9">
        <v>-4</v>
      </c>
      <c r="E9">
        <v>0.7</v>
      </c>
      <c r="F9">
        <v>7</v>
      </c>
      <c r="G9">
        <v>-3</v>
      </c>
      <c r="I9">
        <v>0.7</v>
      </c>
      <c r="J9">
        <v>3</v>
      </c>
      <c r="K9">
        <v>-1</v>
      </c>
    </row>
    <row r="10" spans="1:11">
      <c r="A10">
        <v>0.8</v>
      </c>
      <c r="B10">
        <v>9</v>
      </c>
      <c r="C10">
        <v>-2</v>
      </c>
      <c r="E10">
        <v>0.8</v>
      </c>
      <c r="F10">
        <v>9</v>
      </c>
      <c r="G10">
        <v>-3</v>
      </c>
      <c r="I10">
        <v>0.8</v>
      </c>
      <c r="J10">
        <v>6</v>
      </c>
      <c r="K10">
        <v>0</v>
      </c>
    </row>
    <row r="11" spans="1:11">
      <c r="A11">
        <v>0.9</v>
      </c>
      <c r="B11">
        <v>12</v>
      </c>
      <c r="C11">
        <v>0</v>
      </c>
      <c r="E11">
        <v>0.9</v>
      </c>
      <c r="F11">
        <v>15</v>
      </c>
      <c r="G11">
        <v>-1</v>
      </c>
      <c r="I11">
        <v>0.9</v>
      </c>
      <c r="J11">
        <v>12</v>
      </c>
      <c r="K11">
        <v>-1</v>
      </c>
    </row>
    <row r="12" spans="1:11">
      <c r="A12">
        <v>1</v>
      </c>
      <c r="B12">
        <v>30</v>
      </c>
      <c r="C12">
        <v>0</v>
      </c>
      <c r="E12">
        <v>1</v>
      </c>
      <c r="F12">
        <v>22</v>
      </c>
      <c r="G12">
        <v>-1</v>
      </c>
      <c r="I12">
        <v>1</v>
      </c>
      <c r="J12">
        <v>31</v>
      </c>
      <c r="K12">
        <v>0</v>
      </c>
    </row>
    <row r="18" spans="3:9">
      <c r="C18" t="s">
        <v>12</v>
      </c>
      <c r="D18" t="s">
        <v>204</v>
      </c>
      <c r="E18" t="s">
        <v>205</v>
      </c>
      <c r="F18" t="s">
        <v>206</v>
      </c>
      <c r="G18" t="s">
        <v>207</v>
      </c>
      <c r="H18" t="s">
        <v>208</v>
      </c>
      <c r="I18" t="s">
        <v>209</v>
      </c>
    </row>
    <row r="19" spans="3:9">
      <c r="C19">
        <v>0</v>
      </c>
      <c r="D19">
        <v>8</v>
      </c>
      <c r="E19">
        <v>1</v>
      </c>
      <c r="F19">
        <v>6</v>
      </c>
      <c r="G19">
        <v>0</v>
      </c>
      <c r="H19">
        <v>-1</v>
      </c>
      <c r="I19">
        <v>0</v>
      </c>
    </row>
    <row r="20" spans="3:9">
      <c r="C20">
        <v>0.1</v>
      </c>
      <c r="D20">
        <v>7</v>
      </c>
      <c r="E20">
        <v>3</v>
      </c>
      <c r="F20">
        <v>5</v>
      </c>
      <c r="G20">
        <v>0</v>
      </c>
      <c r="H20">
        <v>0</v>
      </c>
      <c r="I20">
        <v>0</v>
      </c>
    </row>
    <row r="21" spans="3:9">
      <c r="C21">
        <v>0.2</v>
      </c>
      <c r="D21">
        <v>5</v>
      </c>
      <c r="E21">
        <v>2</v>
      </c>
      <c r="F21">
        <v>8</v>
      </c>
      <c r="G21">
        <v>0</v>
      </c>
      <c r="H21">
        <v>0</v>
      </c>
      <c r="I21">
        <v>-1</v>
      </c>
    </row>
    <row r="22" spans="3:9">
      <c r="C22">
        <v>0.3</v>
      </c>
      <c r="D22">
        <v>4</v>
      </c>
      <c r="E22">
        <v>8</v>
      </c>
      <c r="F22">
        <v>2</v>
      </c>
      <c r="G22">
        <v>-1</v>
      </c>
      <c r="H22">
        <v>0</v>
      </c>
      <c r="I22">
        <v>0</v>
      </c>
    </row>
    <row r="23" spans="3:9">
      <c r="C23">
        <v>0.4</v>
      </c>
      <c r="D23">
        <v>2</v>
      </c>
      <c r="E23">
        <v>7</v>
      </c>
      <c r="F23">
        <v>6</v>
      </c>
      <c r="G23">
        <v>0</v>
      </c>
      <c r="H23">
        <v>-1</v>
      </c>
      <c r="I23">
        <v>0</v>
      </c>
    </row>
    <row r="24" spans="3:9">
      <c r="C24">
        <v>0.5</v>
      </c>
      <c r="D24">
        <v>3</v>
      </c>
      <c r="E24">
        <v>4</v>
      </c>
      <c r="F24">
        <v>5</v>
      </c>
      <c r="G24">
        <v>-3</v>
      </c>
      <c r="H24">
        <v>-3</v>
      </c>
      <c r="I24">
        <v>-1</v>
      </c>
    </row>
    <row r="25" spans="3:9">
      <c r="C25">
        <v>0.6</v>
      </c>
      <c r="D25">
        <v>2</v>
      </c>
      <c r="E25">
        <v>2</v>
      </c>
      <c r="F25">
        <v>2</v>
      </c>
      <c r="G25">
        <v>-1</v>
      </c>
      <c r="H25">
        <v>-3</v>
      </c>
      <c r="I25">
        <v>-2</v>
      </c>
    </row>
    <row r="26" spans="3:9">
      <c r="C26">
        <v>0.7</v>
      </c>
      <c r="D26">
        <v>3</v>
      </c>
      <c r="E26">
        <v>7</v>
      </c>
      <c r="F26">
        <v>3</v>
      </c>
      <c r="G26">
        <v>-4</v>
      </c>
      <c r="H26">
        <v>-3</v>
      </c>
      <c r="I26">
        <v>-1</v>
      </c>
    </row>
    <row r="27" spans="3:9">
      <c r="C27">
        <v>0.8</v>
      </c>
      <c r="D27">
        <v>9</v>
      </c>
      <c r="E27">
        <v>9</v>
      </c>
      <c r="F27">
        <v>6</v>
      </c>
      <c r="G27">
        <v>-2</v>
      </c>
      <c r="H27">
        <v>-3</v>
      </c>
      <c r="I27">
        <v>0</v>
      </c>
    </row>
    <row r="28" spans="3:9">
      <c r="C28">
        <v>0.9</v>
      </c>
      <c r="D28">
        <v>12</v>
      </c>
      <c r="E28">
        <v>15</v>
      </c>
      <c r="F28">
        <v>12</v>
      </c>
      <c r="G28">
        <v>0</v>
      </c>
      <c r="H28">
        <v>-1</v>
      </c>
      <c r="I28">
        <v>-1</v>
      </c>
    </row>
    <row r="29" spans="3:9">
      <c r="C29">
        <v>1</v>
      </c>
      <c r="D29">
        <v>30</v>
      </c>
      <c r="E29">
        <v>22</v>
      </c>
      <c r="F29">
        <v>31</v>
      </c>
      <c r="G29">
        <v>0</v>
      </c>
      <c r="H29">
        <v>-1</v>
      </c>
      <c r="I29">
        <v>0</v>
      </c>
    </row>
  </sheetData>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3"/>
  <sheetViews>
    <sheetView workbookViewId="0">
      <selection activeCell="C2" sqref="C2:F3"/>
    </sheetView>
  </sheetViews>
  <sheetFormatPr baseColWidth="10" defaultRowHeight="15" x14ac:dyDescent="0"/>
  <sheetData>
    <row r="2" spans="3:6">
      <c r="D2" t="s">
        <v>220</v>
      </c>
      <c r="E2" t="s">
        <v>221</v>
      </c>
      <c r="F2" t="s">
        <v>222</v>
      </c>
    </row>
    <row r="3" spans="3:6">
      <c r="C3" t="s">
        <v>237</v>
      </c>
      <c r="D3">
        <v>0.88541666666666663</v>
      </c>
      <c r="E3">
        <v>0.83333333333333337</v>
      </c>
      <c r="F3">
        <v>0.9375</v>
      </c>
    </row>
  </sheetData>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abSelected="1" topLeftCell="A103" workbookViewId="0">
      <selection activeCell="F102" activeCellId="1" sqref="B102:B104 F102:H104"/>
    </sheetView>
  </sheetViews>
  <sheetFormatPr baseColWidth="10" defaultRowHeight="15" x14ac:dyDescent="0"/>
  <sheetData>
    <row r="1" spans="1:12">
      <c r="A1" t="s">
        <v>0</v>
      </c>
      <c r="B1" t="s">
        <v>232</v>
      </c>
      <c r="C1" t="s">
        <v>227</v>
      </c>
      <c r="D1" t="s">
        <v>12</v>
      </c>
      <c r="E1" t="s">
        <v>13</v>
      </c>
      <c r="F1" t="s">
        <v>14</v>
      </c>
      <c r="G1" t="s">
        <v>197</v>
      </c>
      <c r="H1" t="s">
        <v>198</v>
      </c>
      <c r="I1" t="s">
        <v>199</v>
      </c>
      <c r="K1" t="s">
        <v>0</v>
      </c>
      <c r="L1" t="s">
        <v>2</v>
      </c>
    </row>
    <row r="2" spans="1:12">
      <c r="A2">
        <v>3920</v>
      </c>
      <c r="B2" t="s">
        <v>233</v>
      </c>
      <c r="C2" s="1" t="s">
        <v>225</v>
      </c>
      <c r="D2">
        <v>0.7</v>
      </c>
      <c r="E2">
        <v>0.5</v>
      </c>
      <c r="F2">
        <v>0.66666666666700003</v>
      </c>
      <c r="G2">
        <v>0</v>
      </c>
      <c r="H2">
        <v>1</v>
      </c>
      <c r="I2">
        <v>1</v>
      </c>
      <c r="K2">
        <v>3920</v>
      </c>
      <c r="L2" s="1" t="s">
        <v>17</v>
      </c>
    </row>
    <row r="3" spans="1:12">
      <c r="A3">
        <v>664</v>
      </c>
      <c r="B3" t="s">
        <v>233</v>
      </c>
      <c r="C3" t="s">
        <v>225</v>
      </c>
      <c r="D3">
        <v>0.7</v>
      </c>
      <c r="E3">
        <v>1</v>
      </c>
      <c r="F3">
        <v>0.66666666666700003</v>
      </c>
      <c r="G3">
        <v>1</v>
      </c>
      <c r="H3">
        <v>1</v>
      </c>
      <c r="I3">
        <v>1</v>
      </c>
      <c r="K3">
        <v>626</v>
      </c>
      <c r="L3" t="s">
        <v>19</v>
      </c>
    </row>
    <row r="4" spans="1:12">
      <c r="A4">
        <v>495</v>
      </c>
      <c r="B4" t="s">
        <v>233</v>
      </c>
      <c r="C4" t="s">
        <v>225</v>
      </c>
      <c r="D4">
        <v>1</v>
      </c>
      <c r="E4">
        <v>0.88888888888899997</v>
      </c>
      <c r="F4">
        <v>0.9</v>
      </c>
      <c r="G4">
        <v>1</v>
      </c>
      <c r="H4">
        <v>1</v>
      </c>
      <c r="I4">
        <v>1</v>
      </c>
      <c r="K4">
        <v>2529</v>
      </c>
      <c r="L4" t="s">
        <v>21</v>
      </c>
    </row>
    <row r="5" spans="1:12">
      <c r="A5">
        <v>1735</v>
      </c>
      <c r="B5" s="4" t="s">
        <v>233</v>
      </c>
      <c r="C5" t="s">
        <v>225</v>
      </c>
      <c r="D5">
        <v>0.9</v>
      </c>
      <c r="E5">
        <v>1</v>
      </c>
      <c r="F5">
        <v>0.9</v>
      </c>
      <c r="G5">
        <v>1</v>
      </c>
      <c r="H5">
        <v>1</v>
      </c>
      <c r="I5">
        <v>1</v>
      </c>
      <c r="K5">
        <v>664</v>
      </c>
      <c r="L5" t="s">
        <v>23</v>
      </c>
    </row>
    <row r="6" spans="1:12">
      <c r="A6">
        <v>1502</v>
      </c>
      <c r="B6" s="4" t="s">
        <v>233</v>
      </c>
      <c r="C6" t="s">
        <v>225</v>
      </c>
      <c r="D6">
        <v>1</v>
      </c>
      <c r="E6">
        <v>0.8</v>
      </c>
      <c r="F6">
        <v>1</v>
      </c>
      <c r="G6">
        <v>1</v>
      </c>
      <c r="H6">
        <v>1</v>
      </c>
      <c r="I6">
        <v>1</v>
      </c>
      <c r="K6">
        <v>2842</v>
      </c>
      <c r="L6" t="s">
        <v>25</v>
      </c>
    </row>
    <row r="7" spans="1:12">
      <c r="A7">
        <v>509</v>
      </c>
      <c r="B7" s="4" t="s">
        <v>233</v>
      </c>
      <c r="C7" t="s">
        <v>225</v>
      </c>
      <c r="D7">
        <v>1</v>
      </c>
      <c r="E7">
        <v>1</v>
      </c>
      <c r="F7">
        <v>1</v>
      </c>
      <c r="G7">
        <v>1</v>
      </c>
      <c r="H7">
        <v>1</v>
      </c>
      <c r="I7">
        <v>1</v>
      </c>
      <c r="K7">
        <v>662</v>
      </c>
      <c r="L7" s="1" t="s">
        <v>27</v>
      </c>
    </row>
    <row r="8" spans="1:12">
      <c r="A8">
        <v>2524</v>
      </c>
      <c r="B8" s="4" t="s">
        <v>233</v>
      </c>
      <c r="C8" s="1" t="s">
        <v>225</v>
      </c>
      <c r="D8">
        <v>1</v>
      </c>
      <c r="E8">
        <v>0.7</v>
      </c>
      <c r="F8">
        <v>0.9</v>
      </c>
      <c r="G8">
        <v>1</v>
      </c>
      <c r="H8">
        <v>1</v>
      </c>
      <c r="I8">
        <v>1</v>
      </c>
      <c r="K8">
        <v>66</v>
      </c>
      <c r="L8" t="s">
        <v>29</v>
      </c>
    </row>
    <row r="9" spans="1:12">
      <c r="A9">
        <v>408</v>
      </c>
      <c r="B9" s="4" t="s">
        <v>233</v>
      </c>
      <c r="C9" s="1" t="s">
        <v>225</v>
      </c>
      <c r="D9">
        <v>1</v>
      </c>
      <c r="E9">
        <v>1</v>
      </c>
      <c r="F9">
        <v>1</v>
      </c>
      <c r="G9">
        <v>1</v>
      </c>
      <c r="H9">
        <v>1</v>
      </c>
      <c r="I9">
        <v>1</v>
      </c>
      <c r="K9">
        <v>495</v>
      </c>
      <c r="L9" t="s">
        <v>31</v>
      </c>
    </row>
    <row r="10" spans="1:12">
      <c r="A10">
        <v>230</v>
      </c>
      <c r="B10" s="4" t="s">
        <v>233</v>
      </c>
      <c r="C10" s="1" t="s">
        <v>225</v>
      </c>
      <c r="D10">
        <v>1</v>
      </c>
      <c r="E10">
        <v>1</v>
      </c>
      <c r="F10">
        <v>1</v>
      </c>
      <c r="G10">
        <v>1</v>
      </c>
      <c r="H10">
        <v>1</v>
      </c>
      <c r="I10">
        <v>1</v>
      </c>
      <c r="K10">
        <v>257</v>
      </c>
      <c r="L10" t="s">
        <v>33</v>
      </c>
    </row>
    <row r="11" spans="1:12">
      <c r="A11">
        <v>1714</v>
      </c>
      <c r="B11" s="4" t="s">
        <v>233</v>
      </c>
      <c r="C11" s="1" t="s">
        <v>225</v>
      </c>
      <c r="D11">
        <v>0.9</v>
      </c>
      <c r="E11">
        <v>0.9</v>
      </c>
      <c r="F11">
        <v>0.9</v>
      </c>
      <c r="G11">
        <v>1</v>
      </c>
      <c r="H11">
        <v>1</v>
      </c>
      <c r="I11">
        <v>1</v>
      </c>
      <c r="K11">
        <v>1082</v>
      </c>
      <c r="L11" t="s">
        <v>35</v>
      </c>
    </row>
    <row r="12" spans="1:12">
      <c r="A12" s="7">
        <v>1443</v>
      </c>
      <c r="B12" s="7" t="s">
        <v>233</v>
      </c>
      <c r="C12" s="7" t="s">
        <v>225</v>
      </c>
      <c r="D12">
        <v>0.77777777777799995</v>
      </c>
      <c r="E12">
        <v>0.88888888888899997</v>
      </c>
      <c r="F12">
        <v>0.875</v>
      </c>
      <c r="G12">
        <v>1</v>
      </c>
      <c r="H12">
        <v>1</v>
      </c>
      <c r="I12">
        <v>1</v>
      </c>
      <c r="K12">
        <v>344</v>
      </c>
      <c r="L12" t="s">
        <v>37</v>
      </c>
    </row>
    <row r="13" spans="1:12">
      <c r="A13">
        <v>8751</v>
      </c>
      <c r="B13" s="4" t="s">
        <v>233</v>
      </c>
      <c r="C13" s="7" t="s">
        <v>225</v>
      </c>
      <c r="D13">
        <v>0.9</v>
      </c>
      <c r="E13">
        <v>0.9</v>
      </c>
      <c r="F13">
        <v>0.9</v>
      </c>
      <c r="G13">
        <v>1</v>
      </c>
      <c r="H13">
        <v>1</v>
      </c>
      <c r="I13">
        <v>1</v>
      </c>
      <c r="K13">
        <v>26</v>
      </c>
      <c r="L13" t="s">
        <v>39</v>
      </c>
    </row>
    <row r="14" spans="1:12">
      <c r="A14">
        <v>77</v>
      </c>
      <c r="B14" s="4" t="s">
        <v>233</v>
      </c>
      <c r="C14" s="7" t="s">
        <v>225</v>
      </c>
      <c r="D14">
        <v>0.9</v>
      </c>
      <c r="E14">
        <v>1</v>
      </c>
      <c r="F14">
        <v>1</v>
      </c>
      <c r="G14">
        <v>1</v>
      </c>
      <c r="H14">
        <v>1</v>
      </c>
      <c r="I14">
        <v>1</v>
      </c>
      <c r="K14" s="2">
        <v>21</v>
      </c>
      <c r="L14" s="1" t="s">
        <v>41</v>
      </c>
    </row>
    <row r="15" spans="1:12">
      <c r="A15">
        <v>2165</v>
      </c>
      <c r="B15" s="4" t="s">
        <v>233</v>
      </c>
      <c r="C15" s="1" t="s">
        <v>225</v>
      </c>
      <c r="D15">
        <v>0.7</v>
      </c>
      <c r="E15">
        <v>1</v>
      </c>
      <c r="F15">
        <v>0.6</v>
      </c>
      <c r="G15">
        <v>1</v>
      </c>
      <c r="H15">
        <v>0</v>
      </c>
      <c r="I15">
        <v>0</v>
      </c>
      <c r="K15" s="4">
        <v>22</v>
      </c>
      <c r="L15" s="4" t="s">
        <v>43</v>
      </c>
    </row>
    <row r="16" spans="1:12">
      <c r="A16">
        <v>30</v>
      </c>
      <c r="B16" s="4" t="s">
        <v>233</v>
      </c>
      <c r="C16" s="1" t="s">
        <v>225</v>
      </c>
      <c r="D16">
        <v>0.5</v>
      </c>
      <c r="E16">
        <v>0.9</v>
      </c>
      <c r="F16">
        <v>0.8</v>
      </c>
      <c r="G16">
        <v>0</v>
      </c>
      <c r="H16">
        <v>1</v>
      </c>
      <c r="I16">
        <v>1</v>
      </c>
      <c r="K16">
        <v>288</v>
      </c>
      <c r="L16" s="1" t="s">
        <v>45</v>
      </c>
    </row>
    <row r="17" spans="1:12">
      <c r="A17">
        <v>2529</v>
      </c>
      <c r="B17" s="4" t="s">
        <v>233</v>
      </c>
      <c r="C17" t="s">
        <v>226</v>
      </c>
      <c r="D17">
        <v>0.8</v>
      </c>
      <c r="E17">
        <v>0.8</v>
      </c>
      <c r="F17">
        <v>0.6</v>
      </c>
      <c r="G17">
        <v>1</v>
      </c>
      <c r="H17">
        <v>1</v>
      </c>
      <c r="I17">
        <v>1</v>
      </c>
      <c r="K17" s="5">
        <v>1163</v>
      </c>
      <c r="L17" s="5" t="s">
        <v>47</v>
      </c>
    </row>
    <row r="18" spans="1:12">
      <c r="A18">
        <v>1082</v>
      </c>
      <c r="B18" s="4" t="s">
        <v>233</v>
      </c>
      <c r="C18" t="s">
        <v>226</v>
      </c>
      <c r="D18">
        <v>1</v>
      </c>
      <c r="E18">
        <v>0.66666666666700003</v>
      </c>
      <c r="F18">
        <v>1</v>
      </c>
      <c r="G18">
        <v>1</v>
      </c>
      <c r="H18">
        <v>1</v>
      </c>
      <c r="I18">
        <v>1</v>
      </c>
      <c r="K18">
        <v>1735</v>
      </c>
      <c r="L18" t="s">
        <v>49</v>
      </c>
    </row>
    <row r="19" spans="1:12">
      <c r="A19">
        <v>751</v>
      </c>
      <c r="B19" s="4" t="s">
        <v>233</v>
      </c>
      <c r="C19" s="1" t="s">
        <v>226</v>
      </c>
      <c r="D19">
        <v>0.5</v>
      </c>
      <c r="E19">
        <v>0.8</v>
      </c>
      <c r="F19">
        <v>0.66666666666700003</v>
      </c>
      <c r="G19">
        <v>1</v>
      </c>
      <c r="H19">
        <v>1</v>
      </c>
      <c r="I19">
        <v>1</v>
      </c>
      <c r="K19">
        <v>3257</v>
      </c>
      <c r="L19" s="1" t="s">
        <v>51</v>
      </c>
    </row>
    <row r="20" spans="1:12">
      <c r="A20">
        <v>3136</v>
      </c>
      <c r="B20" s="4" t="s">
        <v>233</v>
      </c>
      <c r="C20" s="1" t="s">
        <v>226</v>
      </c>
      <c r="D20">
        <v>0.9</v>
      </c>
      <c r="E20">
        <v>1</v>
      </c>
      <c r="F20">
        <v>1</v>
      </c>
      <c r="G20">
        <v>1</v>
      </c>
      <c r="H20">
        <v>1</v>
      </c>
      <c r="I20">
        <v>1</v>
      </c>
      <c r="K20">
        <v>1502</v>
      </c>
      <c r="L20" t="s">
        <v>53</v>
      </c>
    </row>
    <row r="21" spans="1:12">
      <c r="A21">
        <v>52</v>
      </c>
      <c r="B21" s="4" t="s">
        <v>233</v>
      </c>
      <c r="C21" s="1" t="s">
        <v>226</v>
      </c>
      <c r="D21">
        <v>0.8</v>
      </c>
      <c r="E21">
        <v>1</v>
      </c>
      <c r="F21">
        <v>0.9</v>
      </c>
      <c r="G21">
        <v>1</v>
      </c>
      <c r="H21">
        <v>1</v>
      </c>
      <c r="I21">
        <v>1</v>
      </c>
      <c r="K21">
        <v>0</v>
      </c>
      <c r="L21" t="s">
        <v>55</v>
      </c>
    </row>
    <row r="22" spans="1:12">
      <c r="A22" s="5">
        <v>2312</v>
      </c>
      <c r="B22" s="5" t="s">
        <v>233</v>
      </c>
      <c r="C22" s="1" t="s">
        <v>226</v>
      </c>
      <c r="D22">
        <v>0.7</v>
      </c>
      <c r="E22">
        <v>0.5</v>
      </c>
      <c r="F22">
        <v>0.8</v>
      </c>
      <c r="G22">
        <v>0</v>
      </c>
      <c r="H22">
        <v>0</v>
      </c>
      <c r="I22">
        <v>0</v>
      </c>
      <c r="K22">
        <v>652</v>
      </c>
      <c r="L22" s="1" t="s">
        <v>57</v>
      </c>
    </row>
    <row r="23" spans="1:12">
      <c r="A23">
        <v>3601</v>
      </c>
      <c r="B23" s="4" t="s">
        <v>233</v>
      </c>
      <c r="C23" s="1" t="s">
        <v>226</v>
      </c>
      <c r="D23">
        <v>0.9</v>
      </c>
      <c r="E23">
        <v>0.7</v>
      </c>
      <c r="F23">
        <v>0.88888888888899997</v>
      </c>
      <c r="G23">
        <v>1</v>
      </c>
      <c r="H23">
        <v>0</v>
      </c>
      <c r="I23">
        <v>1</v>
      </c>
      <c r="K23">
        <v>4</v>
      </c>
      <c r="L23" t="s">
        <v>59</v>
      </c>
    </row>
    <row r="24" spans="1:12">
      <c r="A24">
        <v>1325</v>
      </c>
      <c r="B24" s="4" t="s">
        <v>233</v>
      </c>
      <c r="C24" s="1" t="s">
        <v>226</v>
      </c>
      <c r="D24">
        <v>1</v>
      </c>
      <c r="E24">
        <v>0.6</v>
      </c>
      <c r="F24">
        <v>1</v>
      </c>
      <c r="G24">
        <v>1</v>
      </c>
      <c r="H24">
        <v>0</v>
      </c>
      <c r="I24">
        <v>1</v>
      </c>
      <c r="K24">
        <v>509</v>
      </c>
      <c r="L24" t="s">
        <v>61</v>
      </c>
    </row>
    <row r="25" spans="1:12">
      <c r="A25">
        <v>47</v>
      </c>
      <c r="B25" s="4" t="s">
        <v>233</v>
      </c>
      <c r="C25" s="1" t="s">
        <v>226</v>
      </c>
      <c r="D25">
        <v>0.8</v>
      </c>
      <c r="E25">
        <v>1</v>
      </c>
      <c r="F25">
        <v>0.9</v>
      </c>
      <c r="G25">
        <v>1</v>
      </c>
      <c r="H25">
        <v>1</v>
      </c>
      <c r="I25">
        <v>1</v>
      </c>
      <c r="K25">
        <v>31</v>
      </c>
      <c r="L25" s="1" t="s">
        <v>63</v>
      </c>
    </row>
    <row r="26" spans="1:12">
      <c r="A26">
        <v>1569</v>
      </c>
      <c r="B26" s="4" t="s">
        <v>233</v>
      </c>
      <c r="C26" s="1" t="s">
        <v>226</v>
      </c>
      <c r="D26">
        <v>0.8</v>
      </c>
      <c r="E26">
        <v>0.6</v>
      </c>
      <c r="F26">
        <v>0.9</v>
      </c>
      <c r="G26">
        <v>0</v>
      </c>
      <c r="H26">
        <v>1</v>
      </c>
      <c r="I26">
        <v>0</v>
      </c>
      <c r="K26">
        <v>287</v>
      </c>
      <c r="L26" s="1" t="s">
        <v>65</v>
      </c>
    </row>
    <row r="27" spans="1:12">
      <c r="A27">
        <v>626</v>
      </c>
      <c r="B27" t="s">
        <v>234</v>
      </c>
      <c r="C27" t="s">
        <v>225</v>
      </c>
      <c r="D27">
        <v>0.9</v>
      </c>
      <c r="E27">
        <v>0.8</v>
      </c>
      <c r="F27">
        <v>0.88888888888899997</v>
      </c>
      <c r="G27">
        <v>1</v>
      </c>
      <c r="H27">
        <v>1</v>
      </c>
      <c r="I27">
        <v>1</v>
      </c>
      <c r="K27">
        <v>653</v>
      </c>
      <c r="L27" t="s">
        <v>67</v>
      </c>
    </row>
    <row r="28" spans="1:12">
      <c r="A28">
        <v>2842</v>
      </c>
      <c r="B28" t="s">
        <v>234</v>
      </c>
      <c r="C28" t="s">
        <v>225</v>
      </c>
      <c r="D28">
        <v>1</v>
      </c>
      <c r="E28">
        <v>0.6</v>
      </c>
      <c r="F28">
        <v>0.9</v>
      </c>
      <c r="G28">
        <v>1</v>
      </c>
      <c r="H28">
        <v>1</v>
      </c>
      <c r="I28">
        <v>1</v>
      </c>
      <c r="K28">
        <v>751</v>
      </c>
      <c r="L28" s="1" t="s">
        <v>69</v>
      </c>
    </row>
    <row r="29" spans="1:12">
      <c r="A29">
        <v>257</v>
      </c>
      <c r="B29" t="s">
        <v>234</v>
      </c>
      <c r="C29" t="s">
        <v>225</v>
      </c>
      <c r="D29">
        <v>1</v>
      </c>
      <c r="E29">
        <v>0.9</v>
      </c>
      <c r="F29">
        <v>1</v>
      </c>
      <c r="G29">
        <v>1</v>
      </c>
      <c r="H29">
        <v>1</v>
      </c>
      <c r="I29">
        <v>1</v>
      </c>
      <c r="K29" s="2">
        <v>221</v>
      </c>
      <c r="L29" s="1" t="s">
        <v>71</v>
      </c>
    </row>
    <row r="30" spans="1:12">
      <c r="A30">
        <v>344</v>
      </c>
      <c r="B30" t="s">
        <v>234</v>
      </c>
      <c r="C30" t="s">
        <v>225</v>
      </c>
      <c r="D30">
        <v>0.8</v>
      </c>
      <c r="E30">
        <v>0.77777777777799995</v>
      </c>
      <c r="F30">
        <v>1</v>
      </c>
      <c r="G30">
        <v>1</v>
      </c>
      <c r="H30">
        <v>1</v>
      </c>
      <c r="I30">
        <v>1</v>
      </c>
      <c r="K30">
        <v>2524</v>
      </c>
      <c r="L30" t="s">
        <v>73</v>
      </c>
    </row>
    <row r="31" spans="1:12">
      <c r="A31" s="2">
        <v>21</v>
      </c>
      <c r="B31" s="2" t="s">
        <v>234</v>
      </c>
      <c r="C31" s="1" t="s">
        <v>225</v>
      </c>
      <c r="D31">
        <v>0.6</v>
      </c>
      <c r="E31">
        <v>0.9</v>
      </c>
      <c r="F31">
        <v>0.5</v>
      </c>
      <c r="G31">
        <v>1</v>
      </c>
      <c r="H31">
        <v>0</v>
      </c>
      <c r="I31">
        <v>1</v>
      </c>
      <c r="K31">
        <v>715</v>
      </c>
      <c r="L31" t="s">
        <v>75</v>
      </c>
    </row>
    <row r="32" spans="1:12">
      <c r="A32" s="4">
        <v>22</v>
      </c>
      <c r="B32" s="4" t="s">
        <v>234</v>
      </c>
      <c r="C32" s="4" t="s">
        <v>225</v>
      </c>
      <c r="D32">
        <v>1</v>
      </c>
      <c r="E32">
        <v>0.9</v>
      </c>
      <c r="F32">
        <v>0.9</v>
      </c>
      <c r="G32">
        <v>1</v>
      </c>
      <c r="H32">
        <v>1</v>
      </c>
      <c r="I32">
        <v>1</v>
      </c>
      <c r="K32">
        <v>1327</v>
      </c>
      <c r="L32" t="s">
        <v>77</v>
      </c>
    </row>
    <row r="33" spans="1:12">
      <c r="A33">
        <v>288</v>
      </c>
      <c r="B33" s="4" t="s">
        <v>234</v>
      </c>
      <c r="C33" s="1" t="s">
        <v>225</v>
      </c>
      <c r="D33">
        <v>0.9</v>
      </c>
      <c r="E33">
        <v>0.5</v>
      </c>
      <c r="F33">
        <v>1</v>
      </c>
      <c r="G33">
        <v>1</v>
      </c>
      <c r="H33">
        <v>0</v>
      </c>
      <c r="I33">
        <v>1</v>
      </c>
      <c r="K33">
        <v>3136</v>
      </c>
      <c r="L33" t="s">
        <v>79</v>
      </c>
    </row>
    <row r="34" spans="1:12">
      <c r="A34">
        <v>653</v>
      </c>
      <c r="B34" s="4" t="s">
        <v>234</v>
      </c>
      <c r="C34" s="1" t="s">
        <v>225</v>
      </c>
      <c r="D34">
        <v>1</v>
      </c>
      <c r="E34">
        <v>1</v>
      </c>
      <c r="F34">
        <v>1</v>
      </c>
      <c r="G34">
        <v>1</v>
      </c>
      <c r="H34">
        <v>1</v>
      </c>
      <c r="I34">
        <v>1</v>
      </c>
      <c r="K34">
        <v>1951</v>
      </c>
      <c r="L34" t="s">
        <v>81</v>
      </c>
    </row>
    <row r="35" spans="1:12">
      <c r="A35" s="2">
        <v>221</v>
      </c>
      <c r="B35" s="2" t="s">
        <v>234</v>
      </c>
      <c r="C35" s="1" t="s">
        <v>225</v>
      </c>
      <c r="D35">
        <v>0.5</v>
      </c>
      <c r="E35">
        <v>0.7</v>
      </c>
      <c r="F35">
        <v>0.5</v>
      </c>
      <c r="G35">
        <v>1</v>
      </c>
      <c r="H35">
        <v>1</v>
      </c>
      <c r="I35">
        <v>1</v>
      </c>
      <c r="K35">
        <v>229</v>
      </c>
      <c r="L35" t="s">
        <v>83</v>
      </c>
    </row>
    <row r="36" spans="1:12">
      <c r="A36">
        <v>229</v>
      </c>
      <c r="B36" s="4" t="s">
        <v>234</v>
      </c>
      <c r="C36" s="1" t="s">
        <v>225</v>
      </c>
      <c r="D36">
        <v>1</v>
      </c>
      <c r="E36">
        <v>0.8</v>
      </c>
      <c r="F36">
        <v>1</v>
      </c>
      <c r="G36">
        <v>1</v>
      </c>
      <c r="H36">
        <v>1</v>
      </c>
      <c r="I36">
        <v>1</v>
      </c>
      <c r="K36">
        <v>164</v>
      </c>
      <c r="L36" t="s">
        <v>85</v>
      </c>
    </row>
    <row r="37" spans="1:12">
      <c r="A37">
        <v>97</v>
      </c>
      <c r="B37" s="4" t="s">
        <v>234</v>
      </c>
      <c r="C37" s="1" t="s">
        <v>225</v>
      </c>
      <c r="D37">
        <v>1</v>
      </c>
      <c r="E37">
        <v>0.9</v>
      </c>
      <c r="F37">
        <v>1</v>
      </c>
      <c r="G37">
        <v>1</v>
      </c>
      <c r="H37">
        <v>1</v>
      </c>
      <c r="I37">
        <v>1</v>
      </c>
      <c r="K37">
        <v>223</v>
      </c>
      <c r="L37" t="s">
        <v>87</v>
      </c>
    </row>
    <row r="38" spans="1:12">
      <c r="A38">
        <v>5611</v>
      </c>
      <c r="B38" s="4" t="s">
        <v>234</v>
      </c>
      <c r="C38" s="1" t="s">
        <v>225</v>
      </c>
      <c r="D38">
        <v>1</v>
      </c>
      <c r="E38">
        <v>0.9</v>
      </c>
      <c r="F38">
        <v>0.88888888888899997</v>
      </c>
      <c r="G38">
        <v>1</v>
      </c>
      <c r="H38">
        <v>1</v>
      </c>
      <c r="I38">
        <v>1</v>
      </c>
      <c r="K38">
        <v>97</v>
      </c>
      <c r="L38" t="s">
        <v>89</v>
      </c>
    </row>
    <row r="39" spans="1:12">
      <c r="A39" s="2">
        <v>2495</v>
      </c>
      <c r="B39" s="2" t="s">
        <v>234</v>
      </c>
      <c r="C39" s="1" t="s">
        <v>225</v>
      </c>
      <c r="D39">
        <v>0.5</v>
      </c>
      <c r="E39">
        <v>0.7</v>
      </c>
      <c r="F39">
        <v>0.6</v>
      </c>
      <c r="G39">
        <v>0</v>
      </c>
      <c r="H39">
        <v>1</v>
      </c>
      <c r="I39">
        <v>1</v>
      </c>
      <c r="K39" s="2">
        <v>13</v>
      </c>
      <c r="L39" s="1" t="s">
        <v>91</v>
      </c>
    </row>
    <row r="40" spans="1:12">
      <c r="A40">
        <v>53</v>
      </c>
      <c r="B40" s="4" t="s">
        <v>234</v>
      </c>
      <c r="C40" s="1" t="s">
        <v>225</v>
      </c>
      <c r="D40">
        <v>1</v>
      </c>
      <c r="E40">
        <v>0.8</v>
      </c>
      <c r="F40">
        <v>0.6</v>
      </c>
      <c r="G40">
        <v>1</v>
      </c>
      <c r="H40">
        <v>0</v>
      </c>
      <c r="I40">
        <v>1</v>
      </c>
      <c r="K40">
        <v>12</v>
      </c>
      <c r="L40" s="1" t="s">
        <v>93</v>
      </c>
    </row>
    <row r="41" spans="1:12">
      <c r="A41">
        <v>4012</v>
      </c>
      <c r="B41" s="4" t="s">
        <v>234</v>
      </c>
      <c r="C41" s="1" t="s">
        <v>225</v>
      </c>
      <c r="D41">
        <v>1</v>
      </c>
      <c r="E41">
        <v>0.7</v>
      </c>
      <c r="F41">
        <v>1</v>
      </c>
      <c r="G41">
        <v>1</v>
      </c>
      <c r="H41">
        <v>1</v>
      </c>
      <c r="I41">
        <v>1</v>
      </c>
      <c r="K41">
        <v>15</v>
      </c>
      <c r="L41" t="s">
        <v>95</v>
      </c>
    </row>
    <row r="42" spans="1:12">
      <c r="A42" s="7">
        <v>156</v>
      </c>
      <c r="B42" s="7" t="s">
        <v>234</v>
      </c>
      <c r="C42" s="7" t="s">
        <v>225</v>
      </c>
      <c r="D42">
        <v>0.6</v>
      </c>
      <c r="E42">
        <v>1</v>
      </c>
      <c r="F42">
        <v>0.7</v>
      </c>
      <c r="G42">
        <v>1</v>
      </c>
      <c r="H42">
        <v>1</v>
      </c>
      <c r="I42">
        <v>1</v>
      </c>
      <c r="K42" s="2">
        <v>55</v>
      </c>
      <c r="L42" s="1" t="s">
        <v>97</v>
      </c>
    </row>
    <row r="43" spans="1:12">
      <c r="A43">
        <v>1201</v>
      </c>
      <c r="B43" s="4" t="s">
        <v>234</v>
      </c>
      <c r="C43" s="1" t="s">
        <v>225</v>
      </c>
      <c r="D43">
        <v>1</v>
      </c>
      <c r="E43">
        <v>1</v>
      </c>
      <c r="F43">
        <v>0.875</v>
      </c>
      <c r="G43">
        <v>1</v>
      </c>
      <c r="H43">
        <v>1</v>
      </c>
      <c r="I43">
        <v>1</v>
      </c>
      <c r="K43">
        <v>5611</v>
      </c>
      <c r="L43" t="s">
        <v>99</v>
      </c>
    </row>
    <row r="44" spans="1:12">
      <c r="A44" s="4">
        <v>272</v>
      </c>
      <c r="B44" s="4" t="s">
        <v>234</v>
      </c>
      <c r="C44" s="1" t="s">
        <v>225</v>
      </c>
      <c r="D44">
        <v>1</v>
      </c>
      <c r="E44">
        <v>0.9</v>
      </c>
      <c r="F44">
        <v>0.8</v>
      </c>
      <c r="G44">
        <v>1</v>
      </c>
      <c r="H44">
        <v>1</v>
      </c>
      <c r="I44">
        <v>1</v>
      </c>
      <c r="K44" s="2">
        <v>2495</v>
      </c>
      <c r="L44" s="1" t="s">
        <v>101</v>
      </c>
    </row>
    <row r="45" spans="1:12">
      <c r="A45" s="2">
        <v>657</v>
      </c>
      <c r="B45" s="2" t="s">
        <v>234</v>
      </c>
      <c r="C45" s="1" t="s">
        <v>225</v>
      </c>
      <c r="D45">
        <v>0.7</v>
      </c>
      <c r="E45">
        <v>0.5</v>
      </c>
      <c r="F45">
        <v>0.555555555556</v>
      </c>
      <c r="G45">
        <v>0</v>
      </c>
      <c r="H45">
        <v>1</v>
      </c>
      <c r="I45">
        <v>1</v>
      </c>
      <c r="K45">
        <v>53</v>
      </c>
      <c r="L45" s="1" t="s">
        <v>103</v>
      </c>
    </row>
    <row r="46" spans="1:12">
      <c r="A46">
        <v>80</v>
      </c>
      <c r="B46" s="4" t="s">
        <v>234</v>
      </c>
      <c r="C46" s="1" t="s">
        <v>225</v>
      </c>
      <c r="D46">
        <v>1</v>
      </c>
      <c r="E46">
        <v>0.8</v>
      </c>
      <c r="F46">
        <v>0.9</v>
      </c>
      <c r="G46">
        <v>1</v>
      </c>
      <c r="H46">
        <v>1</v>
      </c>
      <c r="I46">
        <v>1</v>
      </c>
      <c r="K46">
        <v>52</v>
      </c>
      <c r="L46" t="s">
        <v>105</v>
      </c>
    </row>
    <row r="47" spans="1:12">
      <c r="A47">
        <v>87</v>
      </c>
      <c r="B47" s="4" t="s">
        <v>234</v>
      </c>
      <c r="C47" s="1" t="s">
        <v>225</v>
      </c>
      <c r="D47">
        <v>1</v>
      </c>
      <c r="E47">
        <v>0.9</v>
      </c>
      <c r="F47">
        <v>0.8</v>
      </c>
      <c r="G47">
        <v>1</v>
      </c>
      <c r="H47">
        <v>1</v>
      </c>
      <c r="I47">
        <v>1</v>
      </c>
      <c r="K47" s="6">
        <v>3962</v>
      </c>
      <c r="L47" s="6" t="s">
        <v>107</v>
      </c>
    </row>
    <row r="48" spans="1:12">
      <c r="A48">
        <v>3556</v>
      </c>
      <c r="B48" s="4" t="s">
        <v>234</v>
      </c>
      <c r="C48" s="1" t="s">
        <v>225</v>
      </c>
      <c r="D48">
        <v>0.5</v>
      </c>
      <c r="E48">
        <v>0.7</v>
      </c>
      <c r="F48">
        <v>0.77777777777799995</v>
      </c>
      <c r="G48">
        <v>1</v>
      </c>
      <c r="H48">
        <v>1</v>
      </c>
      <c r="I48">
        <v>1</v>
      </c>
      <c r="K48">
        <v>4012</v>
      </c>
      <c r="L48" t="s">
        <v>109</v>
      </c>
    </row>
    <row r="49" spans="1:12">
      <c r="A49">
        <v>43</v>
      </c>
      <c r="B49" s="4" t="s">
        <v>234</v>
      </c>
      <c r="C49" s="1" t="s">
        <v>225</v>
      </c>
      <c r="D49">
        <v>0.7</v>
      </c>
      <c r="E49">
        <v>0.9</v>
      </c>
      <c r="F49">
        <v>0.7</v>
      </c>
      <c r="G49">
        <v>1</v>
      </c>
      <c r="H49">
        <v>1</v>
      </c>
      <c r="I49">
        <v>1</v>
      </c>
      <c r="K49">
        <v>2419</v>
      </c>
      <c r="L49" s="1" t="s">
        <v>111</v>
      </c>
    </row>
    <row r="50" spans="1:12">
      <c r="A50">
        <v>4285</v>
      </c>
      <c r="B50" s="4" t="s">
        <v>234</v>
      </c>
      <c r="C50" s="1" t="s">
        <v>225</v>
      </c>
      <c r="D50">
        <v>0.7</v>
      </c>
      <c r="E50">
        <v>0.6</v>
      </c>
      <c r="F50">
        <v>0.88888888888899997</v>
      </c>
      <c r="G50">
        <v>1</v>
      </c>
      <c r="H50">
        <v>1</v>
      </c>
      <c r="I50">
        <v>1</v>
      </c>
      <c r="K50">
        <v>408</v>
      </c>
      <c r="L50" t="s">
        <v>113</v>
      </c>
    </row>
    <row r="51" spans="1:12">
      <c r="A51">
        <v>3303</v>
      </c>
      <c r="B51" s="4" t="s">
        <v>234</v>
      </c>
      <c r="C51" s="7" t="s">
        <v>225</v>
      </c>
      <c r="D51">
        <v>0.9</v>
      </c>
      <c r="E51">
        <v>1</v>
      </c>
      <c r="F51">
        <v>1</v>
      </c>
      <c r="G51">
        <v>1</v>
      </c>
      <c r="H51">
        <v>1</v>
      </c>
      <c r="I51">
        <v>1</v>
      </c>
      <c r="K51">
        <v>1975</v>
      </c>
      <c r="L51" s="1" t="s">
        <v>115</v>
      </c>
    </row>
    <row r="52" spans="1:12">
      <c r="A52">
        <v>611</v>
      </c>
      <c r="B52" s="4" t="s">
        <v>234</v>
      </c>
      <c r="C52" s="1" t="s">
        <v>225</v>
      </c>
      <c r="D52">
        <v>1</v>
      </c>
      <c r="E52">
        <v>0.88888888888899997</v>
      </c>
      <c r="F52">
        <v>1</v>
      </c>
      <c r="G52">
        <v>1</v>
      </c>
      <c r="H52">
        <v>1</v>
      </c>
      <c r="I52">
        <v>1</v>
      </c>
      <c r="K52">
        <v>135</v>
      </c>
      <c r="L52" t="s">
        <v>117</v>
      </c>
    </row>
    <row r="53" spans="1:12">
      <c r="A53">
        <v>307</v>
      </c>
      <c r="B53" s="4" t="s">
        <v>234</v>
      </c>
      <c r="C53" s="1" t="s">
        <v>225</v>
      </c>
      <c r="D53">
        <v>1</v>
      </c>
      <c r="E53">
        <v>0.7</v>
      </c>
      <c r="F53">
        <v>1</v>
      </c>
      <c r="G53">
        <v>1</v>
      </c>
      <c r="H53">
        <v>1</v>
      </c>
      <c r="I53">
        <v>1</v>
      </c>
      <c r="K53" s="7">
        <v>156</v>
      </c>
      <c r="L53" s="7" t="s">
        <v>119</v>
      </c>
    </row>
    <row r="54" spans="1:12">
      <c r="A54">
        <v>1468</v>
      </c>
      <c r="B54" s="4" t="s">
        <v>234</v>
      </c>
      <c r="C54" s="1" t="s">
        <v>225</v>
      </c>
      <c r="D54">
        <v>1</v>
      </c>
      <c r="E54">
        <v>0.88888888888899997</v>
      </c>
      <c r="F54">
        <v>1</v>
      </c>
      <c r="G54">
        <v>1</v>
      </c>
      <c r="H54">
        <v>1</v>
      </c>
      <c r="I54">
        <v>1</v>
      </c>
      <c r="K54" s="5">
        <v>2312</v>
      </c>
      <c r="L54" s="1" t="s">
        <v>121</v>
      </c>
    </row>
    <row r="55" spans="1:12">
      <c r="A55">
        <v>372</v>
      </c>
      <c r="B55" s="4" t="s">
        <v>234</v>
      </c>
      <c r="C55" s="1" t="s">
        <v>225</v>
      </c>
      <c r="D55">
        <v>0.8</v>
      </c>
      <c r="E55">
        <v>0.555555555556</v>
      </c>
      <c r="F55">
        <v>0.9</v>
      </c>
      <c r="G55">
        <v>1</v>
      </c>
      <c r="H55">
        <v>1</v>
      </c>
      <c r="I55">
        <v>1</v>
      </c>
      <c r="K55">
        <v>1201</v>
      </c>
      <c r="L55" t="s">
        <v>123</v>
      </c>
    </row>
    <row r="56" spans="1:12">
      <c r="A56">
        <v>3423</v>
      </c>
      <c r="B56" s="4" t="s">
        <v>234</v>
      </c>
      <c r="C56" s="7" t="s">
        <v>225</v>
      </c>
      <c r="D56">
        <v>0.9</v>
      </c>
      <c r="E56">
        <v>0.7</v>
      </c>
      <c r="F56">
        <v>1</v>
      </c>
      <c r="G56">
        <v>1</v>
      </c>
      <c r="H56">
        <v>1</v>
      </c>
      <c r="I56">
        <v>1</v>
      </c>
      <c r="K56">
        <v>3601</v>
      </c>
      <c r="L56" s="1" t="s">
        <v>125</v>
      </c>
    </row>
    <row r="57" spans="1:12">
      <c r="A57">
        <v>1049</v>
      </c>
      <c r="B57" s="4" t="s">
        <v>234</v>
      </c>
      <c r="C57" s="7" t="s">
        <v>225</v>
      </c>
      <c r="D57">
        <v>1</v>
      </c>
      <c r="E57">
        <v>0.77777777777799995</v>
      </c>
      <c r="F57">
        <v>1</v>
      </c>
      <c r="G57">
        <v>1</v>
      </c>
      <c r="H57">
        <v>1</v>
      </c>
      <c r="I57">
        <v>1</v>
      </c>
      <c r="K57" s="4">
        <v>272</v>
      </c>
      <c r="L57" s="4" t="s">
        <v>127</v>
      </c>
    </row>
    <row r="58" spans="1:12">
      <c r="A58">
        <v>820</v>
      </c>
      <c r="B58" s="4" t="s">
        <v>234</v>
      </c>
      <c r="C58" s="7" t="s">
        <v>225</v>
      </c>
      <c r="D58">
        <v>0.8</v>
      </c>
      <c r="E58">
        <v>0.7</v>
      </c>
      <c r="F58">
        <v>0.66666666666700003</v>
      </c>
      <c r="G58">
        <v>1</v>
      </c>
      <c r="H58">
        <v>1</v>
      </c>
      <c r="I58">
        <v>1</v>
      </c>
      <c r="K58">
        <v>238</v>
      </c>
      <c r="L58" t="s">
        <v>129</v>
      </c>
    </row>
    <row r="59" spans="1:12">
      <c r="A59">
        <v>1537</v>
      </c>
      <c r="B59" s="4" t="s">
        <v>234</v>
      </c>
      <c r="C59" s="1" t="s">
        <v>225</v>
      </c>
      <c r="D59">
        <v>1</v>
      </c>
      <c r="E59">
        <v>1</v>
      </c>
      <c r="F59">
        <v>1</v>
      </c>
      <c r="G59">
        <v>1</v>
      </c>
      <c r="H59">
        <v>1</v>
      </c>
      <c r="I59">
        <v>1</v>
      </c>
      <c r="K59" s="2">
        <v>657</v>
      </c>
      <c r="L59" s="1" t="s">
        <v>131</v>
      </c>
    </row>
    <row r="60" spans="1:12">
      <c r="A60" s="2">
        <v>809</v>
      </c>
      <c r="B60" s="2" t="s">
        <v>234</v>
      </c>
      <c r="C60" s="1" t="s">
        <v>225</v>
      </c>
      <c r="D60">
        <v>0.6</v>
      </c>
      <c r="E60">
        <v>1</v>
      </c>
      <c r="F60">
        <v>0.555555555556</v>
      </c>
      <c r="G60">
        <v>1</v>
      </c>
      <c r="H60">
        <v>0</v>
      </c>
      <c r="I60">
        <v>0</v>
      </c>
      <c r="K60">
        <v>80</v>
      </c>
      <c r="L60" t="s">
        <v>133</v>
      </c>
    </row>
    <row r="61" spans="1:12">
      <c r="A61">
        <v>1685</v>
      </c>
      <c r="B61" s="4" t="s">
        <v>234</v>
      </c>
      <c r="C61" s="1" t="s">
        <v>225</v>
      </c>
      <c r="D61">
        <v>1</v>
      </c>
      <c r="E61">
        <v>1</v>
      </c>
      <c r="F61">
        <v>1</v>
      </c>
      <c r="G61">
        <v>1</v>
      </c>
      <c r="H61">
        <v>1</v>
      </c>
      <c r="I61">
        <v>1</v>
      </c>
      <c r="K61">
        <v>230</v>
      </c>
      <c r="L61" t="s">
        <v>135</v>
      </c>
    </row>
    <row r="62" spans="1:12">
      <c r="A62">
        <v>1246</v>
      </c>
      <c r="B62" s="4" t="s">
        <v>234</v>
      </c>
      <c r="C62" s="1" t="s">
        <v>225</v>
      </c>
      <c r="D62">
        <v>1</v>
      </c>
      <c r="E62">
        <v>0.66666666666700003</v>
      </c>
      <c r="F62">
        <v>0.875</v>
      </c>
      <c r="G62">
        <v>1</v>
      </c>
      <c r="H62">
        <v>1</v>
      </c>
      <c r="I62">
        <v>1</v>
      </c>
      <c r="K62">
        <v>87</v>
      </c>
      <c r="L62" t="s">
        <v>133</v>
      </c>
    </row>
    <row r="63" spans="1:12">
      <c r="A63">
        <v>649</v>
      </c>
      <c r="B63" s="4" t="s">
        <v>234</v>
      </c>
      <c r="C63" s="1" t="s">
        <v>225</v>
      </c>
      <c r="D63">
        <v>1</v>
      </c>
      <c r="E63">
        <v>1</v>
      </c>
      <c r="F63">
        <v>1</v>
      </c>
      <c r="G63">
        <v>1</v>
      </c>
      <c r="H63">
        <v>1</v>
      </c>
      <c r="I63">
        <v>1</v>
      </c>
      <c r="K63">
        <v>233</v>
      </c>
      <c r="L63" s="1" t="s">
        <v>137</v>
      </c>
    </row>
    <row r="64" spans="1:12">
      <c r="A64">
        <v>1688</v>
      </c>
      <c r="B64" s="4" t="s">
        <v>234</v>
      </c>
      <c r="C64" s="1" t="s">
        <v>225</v>
      </c>
      <c r="D64">
        <v>1</v>
      </c>
      <c r="E64">
        <v>0.9</v>
      </c>
      <c r="F64">
        <v>1</v>
      </c>
      <c r="G64">
        <v>1</v>
      </c>
      <c r="H64">
        <v>1</v>
      </c>
      <c r="I64">
        <v>1</v>
      </c>
      <c r="K64">
        <v>1325</v>
      </c>
      <c r="L64" s="1" t="s">
        <v>35</v>
      </c>
    </row>
    <row r="65" spans="1:12">
      <c r="A65">
        <v>662</v>
      </c>
      <c r="B65" s="4" t="s">
        <v>234</v>
      </c>
      <c r="C65" s="1" t="s">
        <v>226</v>
      </c>
      <c r="D65">
        <v>0.5</v>
      </c>
      <c r="E65">
        <v>1</v>
      </c>
      <c r="F65">
        <v>0.9</v>
      </c>
      <c r="G65">
        <v>0</v>
      </c>
      <c r="H65">
        <v>1</v>
      </c>
      <c r="I65">
        <v>1</v>
      </c>
      <c r="K65">
        <v>3556</v>
      </c>
      <c r="L65" s="1" t="s">
        <v>139</v>
      </c>
    </row>
    <row r="66" spans="1:12">
      <c r="A66">
        <v>66</v>
      </c>
      <c r="B66" s="4" t="s">
        <v>234</v>
      </c>
      <c r="C66" t="s">
        <v>226</v>
      </c>
      <c r="D66">
        <v>1</v>
      </c>
      <c r="E66">
        <v>0.6</v>
      </c>
      <c r="F66">
        <v>0.8</v>
      </c>
      <c r="G66">
        <v>1</v>
      </c>
      <c r="H66">
        <v>1</v>
      </c>
      <c r="I66">
        <v>1</v>
      </c>
      <c r="K66">
        <v>1714</v>
      </c>
      <c r="L66" t="s">
        <v>141</v>
      </c>
    </row>
    <row r="67" spans="1:12">
      <c r="A67">
        <v>26</v>
      </c>
      <c r="B67" s="4" t="s">
        <v>234</v>
      </c>
      <c r="C67" t="s">
        <v>226</v>
      </c>
      <c r="D67">
        <v>1</v>
      </c>
      <c r="E67">
        <v>1</v>
      </c>
      <c r="F67">
        <v>1</v>
      </c>
      <c r="G67">
        <v>1</v>
      </c>
      <c r="H67">
        <v>1</v>
      </c>
      <c r="I67">
        <v>1</v>
      </c>
      <c r="K67">
        <v>47</v>
      </c>
      <c r="L67" t="s">
        <v>105</v>
      </c>
    </row>
    <row r="68" spans="1:12">
      <c r="A68" s="5">
        <v>1163</v>
      </c>
      <c r="B68" s="5" t="s">
        <v>234</v>
      </c>
      <c r="C68" s="5" t="s">
        <v>226</v>
      </c>
      <c r="D68">
        <v>0.77777777777799995</v>
      </c>
      <c r="E68">
        <v>0.555555555556</v>
      </c>
      <c r="F68">
        <v>0.625</v>
      </c>
      <c r="G68">
        <v>0</v>
      </c>
      <c r="H68">
        <v>0</v>
      </c>
      <c r="I68">
        <v>0</v>
      </c>
      <c r="K68">
        <v>43</v>
      </c>
      <c r="L68" t="s">
        <v>143</v>
      </c>
    </row>
    <row r="69" spans="1:12">
      <c r="A69">
        <v>3257</v>
      </c>
      <c r="B69" s="4" t="s">
        <v>234</v>
      </c>
      <c r="C69" s="1" t="s">
        <v>226</v>
      </c>
      <c r="D69">
        <v>0.9</v>
      </c>
      <c r="E69">
        <v>0.8</v>
      </c>
      <c r="F69">
        <v>0.88888888888899997</v>
      </c>
      <c r="G69">
        <v>1</v>
      </c>
      <c r="H69">
        <v>0</v>
      </c>
      <c r="I69">
        <v>1</v>
      </c>
      <c r="K69">
        <v>40</v>
      </c>
      <c r="L69" t="s">
        <v>93</v>
      </c>
    </row>
    <row r="70" spans="1:12">
      <c r="A70">
        <v>0</v>
      </c>
      <c r="B70" s="4" t="s">
        <v>234</v>
      </c>
      <c r="C70" t="s">
        <v>226</v>
      </c>
      <c r="D70">
        <v>0.9</v>
      </c>
      <c r="E70">
        <v>1</v>
      </c>
      <c r="F70">
        <v>1</v>
      </c>
      <c r="G70">
        <v>1</v>
      </c>
      <c r="H70">
        <v>1</v>
      </c>
      <c r="I70">
        <v>1</v>
      </c>
      <c r="K70" s="7">
        <v>956</v>
      </c>
      <c r="L70" s="7" t="s">
        <v>145</v>
      </c>
    </row>
    <row r="71" spans="1:12">
      <c r="A71">
        <v>652</v>
      </c>
      <c r="B71" s="4" t="s">
        <v>234</v>
      </c>
      <c r="C71" s="1" t="s">
        <v>226</v>
      </c>
      <c r="D71">
        <v>0.9</v>
      </c>
      <c r="E71">
        <v>0.7</v>
      </c>
      <c r="F71">
        <v>0.66666666666700003</v>
      </c>
      <c r="G71">
        <v>1</v>
      </c>
      <c r="H71">
        <v>0</v>
      </c>
      <c r="I71">
        <v>1</v>
      </c>
      <c r="K71">
        <v>1569</v>
      </c>
      <c r="L71" s="1" t="s">
        <v>147</v>
      </c>
    </row>
    <row r="72" spans="1:12">
      <c r="A72">
        <v>4</v>
      </c>
      <c r="B72" s="4" t="s">
        <v>234</v>
      </c>
      <c r="C72" t="s">
        <v>226</v>
      </c>
      <c r="D72">
        <v>0.9</v>
      </c>
      <c r="E72">
        <v>1</v>
      </c>
      <c r="F72">
        <v>1</v>
      </c>
      <c r="G72">
        <v>1</v>
      </c>
      <c r="H72">
        <v>1</v>
      </c>
      <c r="I72">
        <v>1</v>
      </c>
      <c r="K72" s="7">
        <v>1443</v>
      </c>
      <c r="L72" s="7" t="s">
        <v>149</v>
      </c>
    </row>
    <row r="73" spans="1:12">
      <c r="A73">
        <v>31</v>
      </c>
      <c r="B73" s="4" t="s">
        <v>234</v>
      </c>
      <c r="C73" s="1" t="s">
        <v>226</v>
      </c>
      <c r="D73">
        <v>0.67857142857099995</v>
      </c>
      <c r="E73">
        <v>0.60714285714299998</v>
      </c>
      <c r="F73">
        <v>0.64285714285700002</v>
      </c>
      <c r="G73">
        <v>1</v>
      </c>
      <c r="H73">
        <v>0</v>
      </c>
      <c r="I73">
        <v>1</v>
      </c>
      <c r="K73">
        <v>4285</v>
      </c>
      <c r="L73" t="s">
        <v>151</v>
      </c>
    </row>
    <row r="74" spans="1:12">
      <c r="A74">
        <v>287</v>
      </c>
      <c r="B74" s="4" t="s">
        <v>234</v>
      </c>
      <c r="C74" s="1" t="s">
        <v>226</v>
      </c>
      <c r="D74">
        <v>0.7</v>
      </c>
      <c r="E74">
        <v>0.8</v>
      </c>
      <c r="F74">
        <v>0.8</v>
      </c>
      <c r="G74">
        <v>1</v>
      </c>
      <c r="H74">
        <v>0</v>
      </c>
      <c r="I74">
        <v>1</v>
      </c>
      <c r="K74">
        <v>3303</v>
      </c>
      <c r="L74" t="s">
        <v>153</v>
      </c>
    </row>
    <row r="75" spans="1:12">
      <c r="A75">
        <v>715</v>
      </c>
      <c r="B75" s="4" t="s">
        <v>234</v>
      </c>
      <c r="C75" s="1" t="s">
        <v>226</v>
      </c>
      <c r="D75">
        <v>1</v>
      </c>
      <c r="E75">
        <v>0.9</v>
      </c>
      <c r="F75">
        <v>1</v>
      </c>
      <c r="G75">
        <v>1</v>
      </c>
      <c r="H75">
        <v>1</v>
      </c>
      <c r="I75">
        <v>1</v>
      </c>
      <c r="K75">
        <v>2606</v>
      </c>
      <c r="L75" t="s">
        <v>155</v>
      </c>
    </row>
    <row r="76" spans="1:12">
      <c r="A76">
        <v>1327</v>
      </c>
      <c r="B76" s="4" t="s">
        <v>234</v>
      </c>
      <c r="C76" s="1" t="s">
        <v>226</v>
      </c>
      <c r="D76">
        <v>0.77777777777799995</v>
      </c>
      <c r="E76">
        <v>0.66666666666700003</v>
      </c>
      <c r="F76">
        <v>0.875</v>
      </c>
      <c r="G76">
        <v>1</v>
      </c>
      <c r="H76">
        <v>1</v>
      </c>
      <c r="I76">
        <v>1</v>
      </c>
      <c r="K76">
        <v>141</v>
      </c>
      <c r="L76" t="s">
        <v>157</v>
      </c>
    </row>
    <row r="77" spans="1:12">
      <c r="A77">
        <v>1951</v>
      </c>
      <c r="B77" s="4" t="s">
        <v>234</v>
      </c>
      <c r="C77" s="1" t="s">
        <v>226</v>
      </c>
      <c r="D77">
        <v>0.9</v>
      </c>
      <c r="E77">
        <v>0.8</v>
      </c>
      <c r="F77">
        <v>0.8</v>
      </c>
      <c r="G77">
        <v>1</v>
      </c>
      <c r="H77">
        <v>1</v>
      </c>
      <c r="I77">
        <v>1</v>
      </c>
      <c r="K77">
        <v>611</v>
      </c>
      <c r="L77" t="s">
        <v>159</v>
      </c>
    </row>
    <row r="78" spans="1:12">
      <c r="A78">
        <v>164</v>
      </c>
      <c r="B78" s="4" t="s">
        <v>234</v>
      </c>
      <c r="C78" s="1" t="s">
        <v>226</v>
      </c>
      <c r="D78">
        <v>0.8</v>
      </c>
      <c r="E78">
        <v>0.9</v>
      </c>
      <c r="F78">
        <v>0.8</v>
      </c>
      <c r="G78">
        <v>1</v>
      </c>
      <c r="H78">
        <v>1</v>
      </c>
      <c r="I78">
        <v>1</v>
      </c>
      <c r="K78">
        <v>8751</v>
      </c>
      <c r="L78" t="s">
        <v>161</v>
      </c>
    </row>
    <row r="79" spans="1:12">
      <c r="A79">
        <v>223</v>
      </c>
      <c r="B79" s="4" t="s">
        <v>234</v>
      </c>
      <c r="C79" s="1" t="s">
        <v>226</v>
      </c>
      <c r="D79">
        <v>0.9</v>
      </c>
      <c r="E79">
        <v>0.6</v>
      </c>
      <c r="F79">
        <v>0.9</v>
      </c>
      <c r="G79">
        <v>1</v>
      </c>
      <c r="H79">
        <v>1</v>
      </c>
      <c r="I79">
        <v>1</v>
      </c>
      <c r="K79">
        <v>307</v>
      </c>
      <c r="L79" t="s">
        <v>163</v>
      </c>
    </row>
    <row r="80" spans="1:12">
      <c r="A80" s="2">
        <v>13</v>
      </c>
      <c r="B80" s="2" t="s">
        <v>234</v>
      </c>
      <c r="C80" s="1" t="s">
        <v>226</v>
      </c>
      <c r="D80">
        <v>0.7</v>
      </c>
      <c r="E80">
        <v>0.6</v>
      </c>
      <c r="F80">
        <v>0.6</v>
      </c>
      <c r="G80">
        <v>0</v>
      </c>
      <c r="H80">
        <v>1</v>
      </c>
      <c r="I80">
        <v>0</v>
      </c>
      <c r="K80">
        <v>77</v>
      </c>
      <c r="L80" t="s">
        <v>165</v>
      </c>
    </row>
    <row r="81" spans="1:12">
      <c r="A81">
        <v>12</v>
      </c>
      <c r="B81" s="4" t="s">
        <v>234</v>
      </c>
      <c r="C81" s="1" t="s">
        <v>226</v>
      </c>
      <c r="D81">
        <v>1</v>
      </c>
      <c r="E81">
        <v>0.6</v>
      </c>
      <c r="F81">
        <v>1</v>
      </c>
      <c r="G81">
        <v>1</v>
      </c>
      <c r="H81">
        <v>0</v>
      </c>
      <c r="I81">
        <v>1</v>
      </c>
      <c r="K81">
        <v>2165</v>
      </c>
      <c r="L81" s="1" t="s">
        <v>167</v>
      </c>
    </row>
    <row r="82" spans="1:12">
      <c r="A82">
        <v>15</v>
      </c>
      <c r="B82" s="4" t="s">
        <v>234</v>
      </c>
      <c r="C82" s="1" t="s">
        <v>226</v>
      </c>
      <c r="D82">
        <v>0.8</v>
      </c>
      <c r="E82">
        <v>0.7</v>
      </c>
      <c r="F82">
        <v>1</v>
      </c>
      <c r="G82">
        <v>1</v>
      </c>
      <c r="H82">
        <v>1</v>
      </c>
      <c r="I82">
        <v>1</v>
      </c>
      <c r="K82">
        <v>108</v>
      </c>
      <c r="L82" t="s">
        <v>169</v>
      </c>
    </row>
    <row r="83" spans="1:12">
      <c r="A83" s="2">
        <v>55</v>
      </c>
      <c r="B83" s="2" t="s">
        <v>234</v>
      </c>
      <c r="C83" s="1" t="s">
        <v>226</v>
      </c>
      <c r="D83">
        <v>0.6</v>
      </c>
      <c r="E83">
        <v>0.7</v>
      </c>
      <c r="F83">
        <v>0.5</v>
      </c>
      <c r="G83">
        <v>0</v>
      </c>
      <c r="H83">
        <v>1</v>
      </c>
      <c r="I83">
        <v>1</v>
      </c>
      <c r="K83">
        <v>1468</v>
      </c>
      <c r="L83" t="s">
        <v>123</v>
      </c>
    </row>
    <row r="84" spans="1:12">
      <c r="A84" s="6">
        <v>3962</v>
      </c>
      <c r="B84" s="6" t="s">
        <v>234</v>
      </c>
      <c r="C84" s="6" t="s">
        <v>226</v>
      </c>
      <c r="D84">
        <v>1</v>
      </c>
      <c r="E84">
        <v>0.9</v>
      </c>
      <c r="F84">
        <v>1</v>
      </c>
      <c r="G84">
        <v>1</v>
      </c>
      <c r="H84">
        <v>1</v>
      </c>
      <c r="I84">
        <v>1</v>
      </c>
      <c r="K84">
        <v>481</v>
      </c>
      <c r="L84" t="s">
        <v>171</v>
      </c>
    </row>
    <row r="85" spans="1:12">
      <c r="A85">
        <v>2419</v>
      </c>
      <c r="B85" s="4" t="s">
        <v>234</v>
      </c>
      <c r="C85" s="1" t="s">
        <v>226</v>
      </c>
      <c r="D85">
        <v>0.9</v>
      </c>
      <c r="E85">
        <v>0.5</v>
      </c>
      <c r="F85">
        <v>0.9</v>
      </c>
      <c r="G85">
        <v>1</v>
      </c>
      <c r="H85">
        <v>1</v>
      </c>
      <c r="I85">
        <v>1</v>
      </c>
      <c r="K85">
        <v>372</v>
      </c>
      <c r="L85" t="s">
        <v>173</v>
      </c>
    </row>
    <row r="86" spans="1:12">
      <c r="A86">
        <v>1975</v>
      </c>
      <c r="B86" s="4" t="s">
        <v>234</v>
      </c>
      <c r="C86" s="1" t="s">
        <v>226</v>
      </c>
      <c r="D86">
        <v>1</v>
      </c>
      <c r="E86">
        <v>0.5</v>
      </c>
      <c r="F86">
        <v>1</v>
      </c>
      <c r="G86">
        <v>1</v>
      </c>
      <c r="H86">
        <v>0</v>
      </c>
      <c r="I86">
        <v>1</v>
      </c>
      <c r="K86">
        <v>3423</v>
      </c>
      <c r="L86" t="s">
        <v>25</v>
      </c>
    </row>
    <row r="87" spans="1:12">
      <c r="A87">
        <v>135</v>
      </c>
      <c r="B87" s="4" t="s">
        <v>234</v>
      </c>
      <c r="C87" s="1" t="s">
        <v>226</v>
      </c>
      <c r="D87">
        <v>0.9</v>
      </c>
      <c r="E87">
        <v>1</v>
      </c>
      <c r="F87">
        <v>1</v>
      </c>
      <c r="G87">
        <v>1</v>
      </c>
      <c r="H87">
        <v>1</v>
      </c>
      <c r="I87">
        <v>1</v>
      </c>
      <c r="K87">
        <v>32</v>
      </c>
      <c r="L87" t="s">
        <v>63</v>
      </c>
    </row>
    <row r="88" spans="1:12">
      <c r="A88">
        <v>238</v>
      </c>
      <c r="B88" s="4" t="s">
        <v>234</v>
      </c>
      <c r="C88" s="1" t="s">
        <v>226</v>
      </c>
      <c r="D88">
        <v>0.7</v>
      </c>
      <c r="E88">
        <v>0.8</v>
      </c>
      <c r="F88">
        <v>0.8</v>
      </c>
      <c r="G88">
        <v>1</v>
      </c>
      <c r="H88">
        <v>1</v>
      </c>
      <c r="I88">
        <v>1</v>
      </c>
      <c r="K88">
        <v>1049</v>
      </c>
      <c r="L88" t="s">
        <v>175</v>
      </c>
    </row>
    <row r="89" spans="1:12">
      <c r="A89">
        <v>233</v>
      </c>
      <c r="B89" s="4" t="s">
        <v>234</v>
      </c>
      <c r="C89" s="1" t="s">
        <v>226</v>
      </c>
      <c r="D89">
        <v>0.7</v>
      </c>
      <c r="E89">
        <v>0.5</v>
      </c>
      <c r="F89">
        <v>0.7</v>
      </c>
      <c r="G89">
        <v>0</v>
      </c>
      <c r="H89">
        <v>1</v>
      </c>
      <c r="I89">
        <v>1</v>
      </c>
      <c r="K89">
        <v>30</v>
      </c>
      <c r="L89" s="1" t="s">
        <v>177</v>
      </c>
    </row>
    <row r="90" spans="1:12">
      <c r="A90">
        <v>40</v>
      </c>
      <c r="B90" s="4" t="s">
        <v>234</v>
      </c>
      <c r="C90" s="1" t="s">
        <v>226</v>
      </c>
      <c r="D90">
        <v>1</v>
      </c>
      <c r="E90">
        <v>0.7</v>
      </c>
      <c r="F90">
        <v>1</v>
      </c>
      <c r="G90">
        <v>1</v>
      </c>
      <c r="H90">
        <v>1</v>
      </c>
      <c r="I90">
        <v>1</v>
      </c>
      <c r="K90">
        <v>820</v>
      </c>
      <c r="L90" t="s">
        <v>179</v>
      </c>
    </row>
    <row r="91" spans="1:12">
      <c r="A91" s="7">
        <v>956</v>
      </c>
      <c r="B91" s="7" t="s">
        <v>234</v>
      </c>
      <c r="C91" s="7" t="s">
        <v>226</v>
      </c>
      <c r="D91">
        <v>1</v>
      </c>
      <c r="E91">
        <v>0.77777777777799995</v>
      </c>
      <c r="F91">
        <v>1</v>
      </c>
      <c r="G91">
        <v>1</v>
      </c>
      <c r="H91">
        <v>1</v>
      </c>
      <c r="I91">
        <v>1</v>
      </c>
      <c r="K91">
        <v>1537</v>
      </c>
      <c r="L91" t="s">
        <v>181</v>
      </c>
    </row>
    <row r="92" spans="1:12">
      <c r="A92">
        <v>2606</v>
      </c>
      <c r="B92" s="4" t="s">
        <v>234</v>
      </c>
      <c r="C92" s="1" t="s">
        <v>226</v>
      </c>
      <c r="D92">
        <v>0.8</v>
      </c>
      <c r="E92">
        <v>0.8</v>
      </c>
      <c r="F92">
        <v>0.8</v>
      </c>
      <c r="G92">
        <v>1</v>
      </c>
      <c r="H92">
        <v>1</v>
      </c>
      <c r="I92">
        <v>1</v>
      </c>
      <c r="K92" s="2">
        <v>1367</v>
      </c>
      <c r="L92" s="1" t="s">
        <v>183</v>
      </c>
    </row>
    <row r="93" spans="1:12">
      <c r="A93">
        <v>141</v>
      </c>
      <c r="B93" s="4" t="s">
        <v>234</v>
      </c>
      <c r="C93" s="7" t="s">
        <v>226</v>
      </c>
      <c r="D93">
        <v>0.8</v>
      </c>
      <c r="E93">
        <v>0.6</v>
      </c>
      <c r="F93">
        <v>0.9</v>
      </c>
      <c r="G93">
        <v>1</v>
      </c>
      <c r="H93">
        <v>1</v>
      </c>
      <c r="I93">
        <v>1</v>
      </c>
      <c r="K93" s="2">
        <v>809</v>
      </c>
      <c r="L93" s="1" t="s">
        <v>185</v>
      </c>
    </row>
    <row r="94" spans="1:12">
      <c r="A94">
        <v>108</v>
      </c>
      <c r="B94" s="4" t="s">
        <v>234</v>
      </c>
      <c r="C94" s="7" t="s">
        <v>226</v>
      </c>
      <c r="D94">
        <v>0.8</v>
      </c>
      <c r="E94">
        <v>1</v>
      </c>
      <c r="F94">
        <v>0.8</v>
      </c>
      <c r="G94">
        <v>1</v>
      </c>
      <c r="H94">
        <v>1</v>
      </c>
      <c r="I94">
        <v>1</v>
      </c>
      <c r="K94">
        <v>1685</v>
      </c>
      <c r="L94" t="s">
        <v>187</v>
      </c>
    </row>
    <row r="95" spans="1:12">
      <c r="A95">
        <v>481</v>
      </c>
      <c r="B95" s="4" t="s">
        <v>234</v>
      </c>
      <c r="C95" s="7" t="s">
        <v>226</v>
      </c>
      <c r="D95">
        <v>0.8</v>
      </c>
      <c r="E95">
        <v>0.77777777777799995</v>
      </c>
      <c r="F95">
        <v>0.8</v>
      </c>
      <c r="G95">
        <v>1</v>
      </c>
      <c r="H95">
        <v>1</v>
      </c>
      <c r="I95">
        <v>1</v>
      </c>
      <c r="K95">
        <v>1246</v>
      </c>
      <c r="L95" t="s">
        <v>189</v>
      </c>
    </row>
    <row r="96" spans="1:12">
      <c r="A96">
        <v>32</v>
      </c>
      <c r="B96" s="4" t="s">
        <v>234</v>
      </c>
      <c r="C96" s="1" t="s">
        <v>226</v>
      </c>
      <c r="D96">
        <v>0.9</v>
      </c>
      <c r="E96">
        <v>1</v>
      </c>
      <c r="F96">
        <v>1</v>
      </c>
      <c r="G96">
        <v>1</v>
      </c>
      <c r="H96">
        <v>1</v>
      </c>
      <c r="I96">
        <v>1</v>
      </c>
      <c r="K96">
        <v>649</v>
      </c>
      <c r="L96" t="s">
        <v>191</v>
      </c>
    </row>
    <row r="97" spans="1:12">
      <c r="A97" s="2">
        <v>1367</v>
      </c>
      <c r="B97" s="2" t="s">
        <v>234</v>
      </c>
      <c r="C97" s="1" t="s">
        <v>226</v>
      </c>
      <c r="D97">
        <v>0.555555555556</v>
      </c>
      <c r="E97">
        <v>0.555555555556</v>
      </c>
      <c r="F97">
        <v>0.5</v>
      </c>
      <c r="G97">
        <v>1</v>
      </c>
      <c r="H97">
        <v>0</v>
      </c>
      <c r="I97">
        <v>1</v>
      </c>
      <c r="K97">
        <v>1688</v>
      </c>
      <c r="L97" t="s">
        <v>193</v>
      </c>
    </row>
    <row r="98" spans="1:12">
      <c r="D98" t="s">
        <v>220</v>
      </c>
      <c r="E98" t="s">
        <v>221</v>
      </c>
      <c r="F98" t="s">
        <v>222</v>
      </c>
      <c r="G98" t="s">
        <v>220</v>
      </c>
      <c r="H98" t="s">
        <v>221</v>
      </c>
      <c r="I98" t="s">
        <v>222</v>
      </c>
    </row>
    <row r="99" spans="1:12">
      <c r="C99" t="s">
        <v>235</v>
      </c>
      <c r="D99">
        <f>AVERAGE(D1:D26)</f>
        <v>0.84711111111112003</v>
      </c>
      <c r="E99">
        <f t="shared" ref="E99:I99" si="0">AVERAGE(E1:E26)</f>
        <v>0.84577777777780017</v>
      </c>
      <c r="F99">
        <f t="shared" si="0"/>
        <v>0.87055555555559994</v>
      </c>
      <c r="G99">
        <f t="shared" si="0"/>
        <v>0.84</v>
      </c>
      <c r="H99">
        <f t="shared" si="0"/>
        <v>0.84</v>
      </c>
      <c r="I99">
        <f t="shared" si="0"/>
        <v>0.88</v>
      </c>
    </row>
    <row r="100" spans="1:12">
      <c r="C100" t="s">
        <v>236</v>
      </c>
      <c r="D100">
        <f>AVERAGE(D27:D97)</f>
        <v>0.85900961323497149</v>
      </c>
      <c r="E100">
        <f t="shared" ref="E100:I100" si="1">AVERAGE(E27:E97)</f>
        <v>0.78726805276105616</v>
      </c>
      <c r="F100">
        <f t="shared" si="1"/>
        <v>0.8559244355019292</v>
      </c>
      <c r="G100">
        <f t="shared" si="1"/>
        <v>0.90140845070422537</v>
      </c>
      <c r="H100">
        <f t="shared" si="1"/>
        <v>0.83098591549295775</v>
      </c>
      <c r="I100">
        <f t="shared" si="1"/>
        <v>0.95774647887323938</v>
      </c>
    </row>
    <row r="102" spans="1:12">
      <c r="C102" t="s">
        <v>220</v>
      </c>
      <c r="D102" t="s">
        <v>221</v>
      </c>
      <c r="E102" t="s">
        <v>222</v>
      </c>
      <c r="F102" t="s">
        <v>220</v>
      </c>
      <c r="G102" t="s">
        <v>221</v>
      </c>
      <c r="H102" t="s">
        <v>222</v>
      </c>
    </row>
    <row r="103" spans="1:12">
      <c r="B103" t="s">
        <v>235</v>
      </c>
      <c r="C103">
        <v>0.84711111111112003</v>
      </c>
      <c r="D103">
        <v>0.84577777777780017</v>
      </c>
      <c r="E103">
        <v>0.87055555555559994</v>
      </c>
      <c r="F103">
        <v>0.84</v>
      </c>
      <c r="G103">
        <v>0.84</v>
      </c>
      <c r="H103">
        <v>0.88</v>
      </c>
    </row>
    <row r="104" spans="1:12">
      <c r="B104" t="s">
        <v>236</v>
      </c>
      <c r="C104">
        <v>0.85900961323497149</v>
      </c>
      <c r="D104">
        <v>0.78726805276105616</v>
      </c>
      <c r="E104">
        <v>0.8559244355019292</v>
      </c>
      <c r="F104">
        <v>0.90140845070422537</v>
      </c>
      <c r="G104">
        <v>0.83098591549295775</v>
      </c>
      <c r="H104">
        <v>0.95774647887323938</v>
      </c>
      <c r="K104" t="s">
        <v>215</v>
      </c>
    </row>
    <row r="107" spans="1:12">
      <c r="D107" t="s">
        <v>228</v>
      </c>
      <c r="G107" t="s">
        <v>229</v>
      </c>
    </row>
    <row r="109" spans="1:12">
      <c r="C109" t="s">
        <v>220</v>
      </c>
      <c r="D109" t="s">
        <v>221</v>
      </c>
      <c r="E109" t="s">
        <v>222</v>
      </c>
      <c r="F109" t="s">
        <v>220</v>
      </c>
      <c r="G109" t="s">
        <v>221</v>
      </c>
      <c r="H109" t="s">
        <v>222</v>
      </c>
    </row>
    <row r="110" spans="1:12">
      <c r="B110" t="s">
        <v>230</v>
      </c>
      <c r="C110">
        <v>0.87505241090147157</v>
      </c>
      <c r="D110">
        <v>0.83836477987424518</v>
      </c>
      <c r="E110">
        <v>0.86567085953883016</v>
      </c>
      <c r="F110">
        <v>0.92452830188679247</v>
      </c>
      <c r="G110">
        <v>0.90566037735849059</v>
      </c>
      <c r="H110">
        <v>0.96226415094339623</v>
      </c>
    </row>
    <row r="111" spans="1:12">
      <c r="B111" t="s">
        <v>231</v>
      </c>
      <c r="C111">
        <v>0.83231819859727885</v>
      </c>
      <c r="D111">
        <v>0.75830564784058141</v>
      </c>
      <c r="E111">
        <v>0.85241786637137185</v>
      </c>
      <c r="F111">
        <v>0.83720930232558144</v>
      </c>
      <c r="G111">
        <v>0.7441860465116279</v>
      </c>
      <c r="H111">
        <v>0.90697674418604646</v>
      </c>
    </row>
  </sheetData>
  <sortState ref="A2:I97">
    <sortCondition ref="B2:B97"/>
  </sortState>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defs</vt:lpstr>
      <vt:lpstr>exs</vt:lpstr>
      <vt:lpstr>both</vt:lpstr>
      <vt:lpstr>all</vt:lpstr>
      <vt:lpstr>Sheet6</vt:lpstr>
      <vt:lpstr>Sheet7</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cp:lastModifiedBy>
  <dcterms:created xsi:type="dcterms:W3CDTF">2015-10-22T19:05:18Z</dcterms:created>
  <dcterms:modified xsi:type="dcterms:W3CDTF">2015-10-26T22:39:58Z</dcterms:modified>
</cp:coreProperties>
</file>