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DOE Baseline\5.31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" l="1"/>
  <c r="P34" i="1"/>
  <c r="K34" i="1"/>
  <c r="F34" i="1"/>
  <c r="D34" i="1"/>
  <c r="D16" i="1"/>
  <c r="D53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U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<sst xmlns="http://schemas.openxmlformats.org/spreadsheetml/2006/main" count="247" uniqueCount="195">
  <si>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</si>
  <si>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</si>
  <si>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</si>
  <si>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</si>
  <si>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</si>
  <si>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</si>
  <si>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</si>
  <si>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</si>
  <si>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</si>
  <si>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</si>
  <si>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</si>
  <si>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</si>
  <si>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</si>
  <si>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</si>
  <si>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</si>
  <si>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</si>
  <si>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</si>
  <si>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</si>
  <si>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</si>
  <si>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</si>
  <si>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</si>
  <si>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</si>
  <si>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</si>
  <si>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</si>
  <si>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</si>
  <si>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</si>
  <si>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</si>
  <si>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</si>
  <si>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</si>
  <si>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</si>
  <si>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</si>
  <si>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</si>
  <si>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</si>
  <si>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</si>
  <si>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</si>
  <si>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</si>
  <si>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</si>
  <si>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</si>
  <si>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</si>
  <si>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</si>
  <si>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</si>
  <si>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</si>
  <si>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</si>
  <si>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</si>
  <si>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</si>
  <si>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</si>
  <si>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</si>
  <si>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</si>
  <si>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</si>
  <si>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</si>
  <si>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</si>
  <si>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</si>
  <si>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</si>
  <si>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</si>
  <si>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</si>
  <si>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</si>
  <si>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</si>
  <si>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</si>
  <si>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</si>
  <si>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</si>
  <si>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</si>
  <si>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</si>
  <si>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</si>
  <si>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</si>
  <si>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</si>
  <si>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</si>
  <si>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</si>
  <si>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</si>
  <si>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</si>
  <si>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</si>
  <si>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</si>
  <si>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</si>
  <si>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</si>
  <si>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</si>
  <si>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</si>
  <si>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</si>
  <si>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</si>
  <si>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</si>
  <si>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</si>
  <si>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</si>
  <si>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</si>
  <si>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</si>
  <si>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</si>
  <si>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</si>
  <si>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</si>
  <si>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</si>
  <si>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</si>
  <si>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</si>
  <si>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</si>
  <si>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</si>
  <si>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</si>
  <si>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</si>
  <si>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</si>
  <si>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</si>
  <si>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</si>
  <si>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</si>
  <si>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</si>
  <si>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</si>
  <si>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</si>
  <si>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</si>
  <si>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</si>
  <si>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</si>
  <si>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</si>
  <si>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</si>
  <si>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</si>
  <si>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</si>
  <si>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</si>
  <si>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</si>
  <si>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</si>
  <si>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</si>
  <si>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</si>
  <si>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</si>
  <si>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</si>
  <si>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</si>
  <si>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</si>
  <si>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</si>
  <si>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</si>
  <si>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</si>
  <si>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</si>
  <si>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</si>
  <si>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</si>
  <si>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</si>
  <si>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</si>
  <si>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</si>
  <si>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</si>
  <si>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</si>
  <si>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</si>
  <si>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</si>
  <si>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</si>
  <si>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</si>
  <si>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</si>
  <si>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</si>
  <si>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</si>
  <si>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</si>
  <si>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</si>
  <si>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</si>
  <si>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</si>
  <si>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</si>
  <si>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</si>
  <si>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</si>
  <si>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</si>
  <si>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</si>
  <si>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</si>
  <si>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</si>
  <si>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</si>
  <si>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</si>
  <si>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</si>
  <si>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</si>
  <si>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</si>
  <si>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</si>
  <si>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</si>
  <si>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</si>
  <si>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</si>
  <si>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</si>
  <si>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</si>
  <si>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</si>
  <si>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start_time_L1</t>
  </si>
  <si>
    <t>initial_fuel_mass_L1</t>
  </si>
  <si>
    <t>initial_water_temp_pot1_L1</t>
  </si>
  <si>
    <t>initial_water_temp_pot2_L1</t>
  </si>
  <si>
    <t>initial_water_temp_pot3_L1</t>
  </si>
  <si>
    <t>initial_water_temp_pot4_L1</t>
  </si>
  <si>
    <t>initial_pot1_mass_L1</t>
  </si>
  <si>
    <t>initial_pot2_mass_L1</t>
  </si>
  <si>
    <t>initial_pot3_mass_L1</t>
  </si>
  <si>
    <t>initial_pot4_mass_L1</t>
  </si>
  <si>
    <t>initial_char_mass_L1</t>
  </si>
  <si>
    <t>fire_start_material_L1</t>
  </si>
  <si>
    <t>boil_time_L1</t>
  </si>
  <si>
    <t>end_time_L1</t>
  </si>
  <si>
    <t>final_fuel_mass_L1</t>
  </si>
  <si>
    <t>max_water_temp_pot1_L1</t>
  </si>
  <si>
    <t>max_water_temp_pot2_L1</t>
  </si>
  <si>
    <t>max_water_temp_pot3_L1</t>
  </si>
  <si>
    <t>max_water_temp_pot4_L1</t>
  </si>
  <si>
    <t>final_pot1_mass_L1</t>
  </si>
  <si>
    <t>final_pot2_mass_L1</t>
  </si>
  <si>
    <t>final_pot3_mass_L1</t>
  </si>
  <si>
    <t>final_pot4_mass_L1</t>
  </si>
  <si>
    <t>final_char_mass_L1</t>
  </si>
  <si>
    <t>Dry weight of Stove (lb)</t>
  </si>
  <si>
    <t>lb</t>
  </si>
  <si>
    <t>in Hg</t>
  </si>
  <si>
    <t>Weight of Stove with fuel</t>
  </si>
  <si>
    <t>weight_L1</t>
  </si>
  <si>
    <t>L1: START-UP (COLD START)</t>
  </si>
  <si>
    <t>L2 HIGH POWER TEST (AFTER 75% L1)</t>
  </si>
  <si>
    <t>L3 MED POWER TEST (AFTER 90% L2)</t>
  </si>
  <si>
    <t>L4 LOW POWER TEST (AFTER 90% L3)</t>
  </si>
  <si>
    <t>US Stove IDC Test</t>
  </si>
  <si>
    <t>Jaden, Sam</t>
  </si>
  <si>
    <t>LEMS 1</t>
  </si>
  <si>
    <t>US STOVE</t>
  </si>
  <si>
    <t>df</t>
  </si>
  <si>
    <t>.155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</si>
</sst>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7" borderId="15" xfId="0" applyFont="1" applyFill="1" applyBorder="1"/>
    <xf numFmtId="14" fontId="7" fillId="5" borderId="15" xfId="0" applyNumberFormat="1" applyFont="1" applyFill="1" applyBorder="1" applyAlignment="1">
      <alignment horizontal="center"/>
    </xf>
    <xf numFmtId="165" fontId="4" fillId="7" borderId="15" xfId="0" applyNumberFormat="1" applyFont="1" applyFill="1" applyBorder="1" applyProtection="1">
      <protection locked="0"/>
    </xf>
    <xf numFmtId="2" fontId="4" fillId="7" borderId="15" xfId="0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"/>
  <sheetViews>
    <sheetView tabSelected="1" topLeftCell="A16" workbookViewId="0">
      <selection activeCell="G45" sqref="G45"/>
    </sheetView>
  </sheetViews>
  <sheetFormatPr defaultRowHeight="14.4" x14ac:dyDescent="0.3"/>
  <cols>
    <col min="2" max="2" width="29.6640625" customWidth="1"/>
    <col min="4" max="4" width="11.5546875" bestFit="1" customWidth="1"/>
    <col min="5" max="5" width="37" customWidth="1"/>
    <col min="6" max="6" width="9.5546875" bestFit="1" customWidth="1"/>
    <col min="7" max="7" width="31.4414062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19" max="19" width="14.6640625" customWidth="1"/>
    <col min="21" max="21" width="36.2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115</v>
      </c>
      <c r="C2" s="125" t="s">
        <v>189</v>
      </c>
      <c r="D2" s="125"/>
      <c r="E2" s="125"/>
      <c r="F2" s="125"/>
      <c r="G2" s="125"/>
      <c r="H2" s="42"/>
      <c r="I2" s="79" t="s">
        <v>131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116</v>
      </c>
      <c r="C3" s="125">
        <v>1</v>
      </c>
      <c r="D3" s="125"/>
      <c r="E3" s="125"/>
      <c r="F3" s="125"/>
      <c r="G3" s="125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28</v>
      </c>
      <c r="C4" s="127">
        <v>45077</v>
      </c>
      <c r="D4" s="125"/>
      <c r="E4" s="125"/>
      <c r="F4" s="125"/>
      <c r="G4" s="125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3" t="s">
        <v>27</v>
      </c>
      <c r="C5" s="125" t="s">
        <v>190</v>
      </c>
      <c r="D5" s="125"/>
      <c r="E5" s="125"/>
      <c r="F5" s="125"/>
      <c r="G5" s="125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3" t="s">
        <v>30</v>
      </c>
      <c r="C6" s="125" t="s">
        <v>191</v>
      </c>
      <c r="D6" s="125"/>
      <c r="E6" s="125"/>
      <c r="F6" s="125"/>
      <c r="G6" s="125"/>
      <c r="H6" s="42"/>
      <c r="I6" s="90" t="s">
        <v>132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29</v>
      </c>
      <c r="C7" s="125" t="s">
        <v>192</v>
      </c>
      <c r="D7" s="125"/>
      <c r="E7" s="125"/>
      <c r="F7" s="125"/>
      <c r="G7" s="125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23</v>
      </c>
      <c r="D9" s="46" t="s">
        <v>5</v>
      </c>
      <c r="E9" s="47" t="s">
        <v>6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3" t="s">
        <v>31</v>
      </c>
      <c r="C10" s="75" t="s">
        <v>20</v>
      </c>
      <c r="D10" s="48" t="s">
        <v>193</v>
      </c>
      <c r="E10" s="66" t="s">
        <v>34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3" t="s">
        <v>32</v>
      </c>
      <c r="C11" s="75" t="s">
        <v>20</v>
      </c>
      <c r="D11" s="48"/>
      <c r="E11" s="66" t="s">
        <v>38</v>
      </c>
      <c r="F11" s="42"/>
      <c r="G11" s="42"/>
      <c r="H11" s="42"/>
      <c r="I11" s="56" t="s">
        <v>133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3" t="s">
        <v>112</v>
      </c>
      <c r="C12" s="55" t="s">
        <v>126</v>
      </c>
      <c r="D12" s="48"/>
      <c r="E12" s="66" t="s">
        <v>35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3" t="s">
        <v>127</v>
      </c>
      <c r="C13" s="49" t="s">
        <v>124</v>
      </c>
      <c r="D13" s="48">
        <v>14</v>
      </c>
      <c r="E13" s="66" t="s">
        <v>36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3" t="s">
        <v>33</v>
      </c>
      <c r="C14" s="42" t="s">
        <v>40</v>
      </c>
      <c r="D14" s="48">
        <v>30288</v>
      </c>
      <c r="E14" s="66" t="s">
        <v>37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3" t="s">
        <v>113</v>
      </c>
      <c r="C15" s="42" t="s">
        <v>40</v>
      </c>
      <c r="D15" s="48">
        <v>31300</v>
      </c>
      <c r="E15" s="66" t="s">
        <v>39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8" t="s">
        <v>125</v>
      </c>
      <c r="C16" s="16" t="s">
        <v>12</v>
      </c>
      <c r="D16" s="126">
        <f>1/(1/373.15-8.14*LN((D26*3386)/101325)/40650)-273.15</f>
        <v>96.120832314000324</v>
      </c>
      <c r="E16" s="66" t="s">
        <v>41</v>
      </c>
      <c r="F16" s="42"/>
      <c r="G16" s="42"/>
      <c r="H16" s="42"/>
      <c r="I16" s="56" t="s">
        <v>134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2" ht="15" customHeight="1" x14ac:dyDescent="0.3">
      <c r="A17" s="42"/>
      <c r="B17" s="18" t="s">
        <v>180</v>
      </c>
      <c r="C17" s="16" t="s">
        <v>181</v>
      </c>
      <c r="D17" s="17">
        <v>234.14</v>
      </c>
      <c r="E17" s="66" t="s">
        <v>42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2" ht="15" customHeight="1" x14ac:dyDescent="0.3">
      <c r="A18" s="42"/>
      <c r="B18" s="18" t="s">
        <v>24</v>
      </c>
      <c r="C18" s="16" t="s">
        <v>10</v>
      </c>
      <c r="D18" s="1"/>
      <c r="E18" s="66" t="s">
        <v>43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2" ht="15" customHeight="1" x14ac:dyDescent="0.3">
      <c r="A19" s="42"/>
      <c r="B19" s="18" t="s">
        <v>25</v>
      </c>
      <c r="C19" s="16" t="s">
        <v>10</v>
      </c>
      <c r="D19" s="1"/>
      <c r="E19" s="66" t="s">
        <v>44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2" ht="15" customHeight="1" x14ac:dyDescent="0.3">
      <c r="A20" s="42"/>
      <c r="B20" s="19" t="s">
        <v>26</v>
      </c>
      <c r="C20" s="20" t="s">
        <v>10</v>
      </c>
      <c r="D20" s="1"/>
      <c r="E20" s="67" t="s">
        <v>45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2" ht="15" customHeight="1" x14ac:dyDescent="0.3">
      <c r="A21" s="42"/>
      <c r="B21" s="42"/>
      <c r="C21" s="42"/>
      <c r="D21" s="42"/>
      <c r="E21" s="42"/>
      <c r="F21" s="42"/>
      <c r="G21" s="42"/>
      <c r="H21" s="42"/>
      <c r="I21" s="56" t="s">
        <v>135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2" ht="15" customHeight="1" x14ac:dyDescent="0.3">
      <c r="A22" s="42"/>
      <c r="B22" s="21" t="s">
        <v>114</v>
      </c>
      <c r="C22" s="50"/>
      <c r="D22" s="123" t="s">
        <v>117</v>
      </c>
      <c r="E22" s="124"/>
      <c r="F22" s="123" t="s">
        <v>118</v>
      </c>
      <c r="G22" s="124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2" ht="15" customHeight="1" x14ac:dyDescent="0.3">
      <c r="A23" s="42"/>
      <c r="B23" s="45"/>
      <c r="C23" s="51" t="s">
        <v>23</v>
      </c>
      <c r="D23" s="52" t="s">
        <v>5</v>
      </c>
      <c r="E23" s="53" t="s">
        <v>6</v>
      </c>
      <c r="F23" s="52" t="s">
        <v>5</v>
      </c>
      <c r="G23" s="53" t="s">
        <v>6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2" ht="15" customHeight="1" x14ac:dyDescent="0.3">
      <c r="A24" s="42"/>
      <c r="B24" s="13" t="s">
        <v>119</v>
      </c>
      <c r="C24" s="16" t="s">
        <v>12</v>
      </c>
      <c r="D24" s="54">
        <v>19</v>
      </c>
      <c r="E24" s="66" t="s">
        <v>139</v>
      </c>
      <c r="F24" s="54"/>
      <c r="G24" s="66" t="s">
        <v>143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2" ht="15" customHeight="1" x14ac:dyDescent="0.3">
      <c r="A25" s="42"/>
      <c r="B25" s="13" t="s">
        <v>120</v>
      </c>
      <c r="C25" s="49" t="s">
        <v>124</v>
      </c>
      <c r="D25" s="48">
        <v>60</v>
      </c>
      <c r="E25" s="66" t="s">
        <v>140</v>
      </c>
      <c r="F25" s="48"/>
      <c r="G25" s="66" t="s">
        <v>144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2" ht="15" customHeight="1" x14ac:dyDescent="0.3">
      <c r="A26" s="42"/>
      <c r="B26" s="13" t="s">
        <v>121</v>
      </c>
      <c r="C26" s="49" t="s">
        <v>182</v>
      </c>
      <c r="D26" s="48">
        <v>26</v>
      </c>
      <c r="E26" s="66" t="s">
        <v>141</v>
      </c>
      <c r="F26" s="48"/>
      <c r="G26" s="66" t="s">
        <v>145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2" ht="15" customHeight="1" x14ac:dyDescent="0.3">
      <c r="A27" s="42"/>
      <c r="B27" s="15" t="s">
        <v>122</v>
      </c>
      <c r="C27" s="51" t="s">
        <v>123</v>
      </c>
      <c r="D27" s="48"/>
      <c r="E27" s="67" t="s">
        <v>142</v>
      </c>
      <c r="F27" s="48"/>
      <c r="G27" s="67" t="s">
        <v>146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2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2" ht="15" customHeight="1" thickBot="1" x14ac:dyDescent="0.35">
      <c r="A29" s="42"/>
      <c r="B29" s="22"/>
      <c r="C29" s="23"/>
      <c r="D29" s="24" t="s">
        <v>185</v>
      </c>
      <c r="E29" s="25"/>
      <c r="F29" s="25"/>
      <c r="G29" s="23"/>
      <c r="I29" s="24" t="s">
        <v>186</v>
      </c>
      <c r="J29" s="25"/>
      <c r="K29" s="25"/>
      <c r="L29" s="23"/>
      <c r="M29" s="26"/>
      <c r="N29" s="24" t="s">
        <v>187</v>
      </c>
      <c r="O29" s="25"/>
      <c r="P29" s="25"/>
      <c r="Q29" s="23"/>
      <c r="R29" s="27"/>
      <c r="S29" s="39" t="s">
        <v>188</v>
      </c>
      <c r="T29" s="7"/>
      <c r="U29" s="7"/>
      <c r="V29" s="28"/>
    </row>
    <row r="30" spans="1:22" ht="15" customHeight="1" x14ac:dyDescent="0.3">
      <c r="A30" s="42"/>
      <c r="B30" s="29"/>
      <c r="C30" s="3"/>
      <c r="D30" s="14" t="s">
        <v>0</v>
      </c>
      <c r="E30" s="14"/>
      <c r="F30" s="119" t="s">
        <v>1</v>
      </c>
      <c r="G30" s="120"/>
      <c r="I30" s="14" t="s">
        <v>0</v>
      </c>
      <c r="J30" s="14"/>
      <c r="K30" s="119" t="s">
        <v>1</v>
      </c>
      <c r="L30" s="120"/>
      <c r="M30" s="2"/>
      <c r="N30" s="4" t="s">
        <v>0</v>
      </c>
      <c r="O30" s="113"/>
      <c r="P30" s="113" t="s">
        <v>1</v>
      </c>
      <c r="Q30" s="114"/>
      <c r="R30" s="2"/>
      <c r="S30" s="14" t="s">
        <v>0</v>
      </c>
      <c r="T30" s="14"/>
      <c r="U30" s="113" t="s">
        <v>1</v>
      </c>
      <c r="V30" s="117"/>
    </row>
    <row r="31" spans="1:22" ht="15" customHeight="1" x14ac:dyDescent="0.3">
      <c r="A31" s="42"/>
      <c r="B31" s="30"/>
      <c r="C31" s="3"/>
      <c r="D31" s="5"/>
      <c r="E31" s="5"/>
      <c r="F31" s="121" t="s">
        <v>2</v>
      </c>
      <c r="G31" s="122"/>
      <c r="I31" s="5"/>
      <c r="J31" s="5"/>
      <c r="K31" s="121" t="s">
        <v>2</v>
      </c>
      <c r="L31" s="122"/>
      <c r="M31" s="2"/>
      <c r="N31" s="5"/>
      <c r="O31" s="5"/>
      <c r="P31" s="115" t="s">
        <v>2</v>
      </c>
      <c r="Q31" s="116"/>
      <c r="R31" s="2"/>
      <c r="S31" s="115"/>
      <c r="T31" s="115"/>
      <c r="U31" s="115" t="s">
        <v>2</v>
      </c>
      <c r="V31" s="118"/>
    </row>
    <row r="32" spans="1:22" ht="15" customHeight="1" thickBot="1" x14ac:dyDescent="0.35">
      <c r="A32" s="42"/>
      <c r="B32" s="31" t="s">
        <v>3</v>
      </c>
      <c r="C32" s="6" t="s">
        <v>4</v>
      </c>
      <c r="D32" s="40" t="s">
        <v>5</v>
      </c>
      <c r="E32" s="40" t="s">
        <v>6</v>
      </c>
      <c r="F32" s="40" t="s">
        <v>5</v>
      </c>
      <c r="G32" s="63" t="s">
        <v>6</v>
      </c>
      <c r="I32" s="40" t="s">
        <v>5</v>
      </c>
      <c r="J32" s="40" t="s">
        <v>6</v>
      </c>
      <c r="K32" s="40" t="s">
        <v>5</v>
      </c>
      <c r="L32" s="63" t="s">
        <v>6</v>
      </c>
      <c r="M32" s="2"/>
      <c r="N32" s="40" t="s">
        <v>5</v>
      </c>
      <c r="O32" s="40" t="s">
        <v>6</v>
      </c>
      <c r="P32" s="40" t="s">
        <v>5</v>
      </c>
      <c r="Q32" s="63" t="s">
        <v>6</v>
      </c>
      <c r="R32" s="2"/>
      <c r="S32" s="40" t="s">
        <v>5</v>
      </c>
      <c r="T32" s="40" t="s">
        <v>6</v>
      </c>
      <c r="U32" s="40" t="s">
        <v>5</v>
      </c>
      <c r="V32" s="68" t="s">
        <v>6</v>
      </c>
    </row>
    <row r="33" spans="1:22" ht="15" customHeight="1" x14ac:dyDescent="0.3">
      <c r="A33" s="42"/>
      <c r="B33" s="32" t="s">
        <v>7</v>
      </c>
      <c r="C33" s="33" t="s">
        <v>8</v>
      </c>
      <c r="D33" s="91">
        <v>0.55306712962962956</v>
      </c>
      <c r="E33" s="64" t="s">
        <v>156</v>
      </c>
      <c r="F33" s="38">
        <v>0.60347222222222219</v>
      </c>
      <c r="G33" s="65" t="s">
        <v>169</v>
      </c>
      <c r="I33" s="91">
        <v>0.60347222222222219</v>
      </c>
      <c r="J33" s="64" t="s">
        <v>66</v>
      </c>
      <c r="K33" s="38">
        <v>0.6777777777777777</v>
      </c>
      <c r="L33" s="65" t="s">
        <v>67</v>
      </c>
      <c r="M33" s="62"/>
      <c r="N33" s="38"/>
      <c r="O33" s="64" t="s">
        <v>88</v>
      </c>
      <c r="P33" s="38"/>
      <c r="Q33" s="65" t="s">
        <v>89</v>
      </c>
      <c r="R33" s="62"/>
      <c r="S33" s="38"/>
      <c r="T33" s="64" t="s">
        <v>110</v>
      </c>
      <c r="U33" s="38"/>
      <c r="V33" s="65" t="s">
        <v>111</v>
      </c>
    </row>
    <row r="34" spans="1:22" ht="15" customHeight="1" x14ac:dyDescent="0.3">
      <c r="A34" s="42"/>
      <c r="B34" s="32" t="s">
        <v>9</v>
      </c>
      <c r="C34" s="14" t="s">
        <v>181</v>
      </c>
      <c r="D34" s="41">
        <f>3.154+9.298</f>
        <v>12.452</v>
      </c>
      <c r="E34" s="61" t="s">
        <v>157</v>
      </c>
      <c r="F34" s="128">
        <f>F39-D17</f>
        <v>3.1200000000000045</v>
      </c>
      <c r="G34" s="66" t="s">
        <v>170</v>
      </c>
      <c r="I34" s="41">
        <v>21.02</v>
      </c>
      <c r="J34" s="61" t="s">
        <v>46</v>
      </c>
      <c r="K34" s="128">
        <f>K39-D17</f>
        <v>2.0600000000000023</v>
      </c>
      <c r="L34" s="66" t="s">
        <v>47</v>
      </c>
      <c r="M34" s="37"/>
      <c r="N34" s="8"/>
      <c r="O34" s="61" t="s">
        <v>68</v>
      </c>
      <c r="P34" s="128">
        <f>P39-D17</f>
        <v>-234.14</v>
      </c>
      <c r="Q34" s="66" t="s">
        <v>69</v>
      </c>
      <c r="R34" s="37"/>
      <c r="S34" s="8"/>
      <c r="T34" s="61" t="s">
        <v>90</v>
      </c>
      <c r="U34" s="129">
        <f>U39-D17</f>
        <v>-234.14</v>
      </c>
      <c r="V34" s="66" t="s">
        <v>91</v>
      </c>
    </row>
    <row r="35" spans="1:22" ht="15" customHeight="1" x14ac:dyDescent="0.3">
      <c r="A35" s="42"/>
      <c r="B35" s="32" t="s">
        <v>11</v>
      </c>
      <c r="C35" s="14" t="s">
        <v>12</v>
      </c>
      <c r="D35" s="10"/>
      <c r="E35" s="61" t="s">
        <v>158</v>
      </c>
      <c r="F35" s="10"/>
      <c r="G35" s="66" t="s">
        <v>171</v>
      </c>
      <c r="I35" s="10"/>
      <c r="J35" s="61" t="s">
        <v>58</v>
      </c>
      <c r="K35" s="10"/>
      <c r="L35" s="66" t="s">
        <v>62</v>
      </c>
      <c r="M35" s="34"/>
      <c r="N35" s="10"/>
      <c r="O35" s="61" t="s">
        <v>80</v>
      </c>
      <c r="P35" s="10"/>
      <c r="Q35" s="66" t="s">
        <v>84</v>
      </c>
      <c r="R35" s="34"/>
      <c r="S35" s="10"/>
      <c r="T35" s="61" t="s">
        <v>102</v>
      </c>
      <c r="U35" s="10"/>
      <c r="V35" s="66" t="s">
        <v>106</v>
      </c>
    </row>
    <row r="36" spans="1:22" ht="15" customHeight="1" x14ac:dyDescent="0.3">
      <c r="A36" s="42"/>
      <c r="B36" s="35" t="s">
        <v>13</v>
      </c>
      <c r="C36" s="14" t="s">
        <v>12</v>
      </c>
      <c r="D36" s="11"/>
      <c r="E36" s="61" t="s">
        <v>159</v>
      </c>
      <c r="F36" s="11"/>
      <c r="G36" s="66" t="s">
        <v>172</v>
      </c>
      <c r="I36" s="11"/>
      <c r="J36" s="61" t="s">
        <v>59</v>
      </c>
      <c r="K36" s="11"/>
      <c r="L36" s="66" t="s">
        <v>63</v>
      </c>
      <c r="M36" s="34"/>
      <c r="N36" s="11"/>
      <c r="O36" s="61" t="s">
        <v>81</v>
      </c>
      <c r="P36" s="11"/>
      <c r="Q36" s="66" t="s">
        <v>85</v>
      </c>
      <c r="R36" s="34"/>
      <c r="S36" s="11"/>
      <c r="T36" s="61" t="s">
        <v>103</v>
      </c>
      <c r="U36" s="11"/>
      <c r="V36" s="66" t="s">
        <v>107</v>
      </c>
    </row>
    <row r="37" spans="1:22" ht="15" customHeight="1" x14ac:dyDescent="0.3">
      <c r="A37" s="42"/>
      <c r="B37" s="35" t="s">
        <v>14</v>
      </c>
      <c r="C37" s="14" t="s">
        <v>12</v>
      </c>
      <c r="D37" s="11"/>
      <c r="E37" s="61" t="s">
        <v>160</v>
      </c>
      <c r="F37" s="11"/>
      <c r="G37" s="66" t="s">
        <v>173</v>
      </c>
      <c r="I37" s="11"/>
      <c r="J37" s="61" t="s">
        <v>60</v>
      </c>
      <c r="K37" s="11"/>
      <c r="L37" s="66" t="s">
        <v>64</v>
      </c>
      <c r="M37" s="34"/>
      <c r="N37" s="11"/>
      <c r="O37" s="61" t="s">
        <v>82</v>
      </c>
      <c r="P37" s="11"/>
      <c r="Q37" s="66" t="s">
        <v>86</v>
      </c>
      <c r="R37" s="34"/>
      <c r="S37" s="11"/>
      <c r="T37" s="61" t="s">
        <v>104</v>
      </c>
      <c r="U37" s="11"/>
      <c r="V37" s="66" t="s">
        <v>108</v>
      </c>
    </row>
    <row r="38" spans="1:22" ht="15" customHeight="1" x14ac:dyDescent="0.3">
      <c r="A38" s="42"/>
      <c r="B38" s="35" t="s">
        <v>15</v>
      </c>
      <c r="C38" s="14" t="s">
        <v>12</v>
      </c>
      <c r="D38" s="11"/>
      <c r="E38" s="61" t="s">
        <v>161</v>
      </c>
      <c r="F38" s="11"/>
      <c r="G38" s="66" t="s">
        <v>174</v>
      </c>
      <c r="I38" s="11"/>
      <c r="J38" s="61" t="s">
        <v>61</v>
      </c>
      <c r="K38" s="11"/>
      <c r="L38" s="66" t="s">
        <v>65</v>
      </c>
      <c r="M38" s="34"/>
      <c r="N38" s="11"/>
      <c r="O38" s="61" t="s">
        <v>83</v>
      </c>
      <c r="P38" s="11"/>
      <c r="Q38" s="66" t="s">
        <v>87</v>
      </c>
      <c r="R38" s="34"/>
      <c r="S38" s="11"/>
      <c r="T38" s="61" t="s">
        <v>105</v>
      </c>
      <c r="U38" s="11"/>
      <c r="V38" s="66" t="s">
        <v>109</v>
      </c>
    </row>
    <row r="39" spans="1:22" ht="15" customHeight="1" x14ac:dyDescent="0.3">
      <c r="A39" s="42"/>
      <c r="B39" s="32" t="s">
        <v>183</v>
      </c>
      <c r="C39" s="14" t="s">
        <v>181</v>
      </c>
      <c r="D39" s="8">
        <v>246</v>
      </c>
      <c r="E39" s="61" t="s">
        <v>162</v>
      </c>
      <c r="F39" s="8">
        <v>237.26</v>
      </c>
      <c r="G39" s="66" t="s">
        <v>175</v>
      </c>
      <c r="I39" s="8">
        <v>257.77999999999997</v>
      </c>
      <c r="J39" s="61" t="s">
        <v>50</v>
      </c>
      <c r="K39" s="8">
        <v>236.2</v>
      </c>
      <c r="L39" s="66" t="s">
        <v>54</v>
      </c>
      <c r="M39" s="37"/>
      <c r="N39" s="8"/>
      <c r="O39" s="61" t="s">
        <v>72</v>
      </c>
      <c r="P39" s="8"/>
      <c r="Q39" s="66" t="s">
        <v>76</v>
      </c>
      <c r="R39" s="37"/>
      <c r="S39" s="8"/>
      <c r="T39" s="61" t="s">
        <v>94</v>
      </c>
      <c r="U39" s="8"/>
      <c r="V39" s="66" t="s">
        <v>98</v>
      </c>
    </row>
    <row r="40" spans="1:22" ht="15" customHeight="1" x14ac:dyDescent="0.3">
      <c r="A40" s="42"/>
      <c r="B40" s="35" t="s">
        <v>16</v>
      </c>
      <c r="C40" s="14" t="s">
        <v>10</v>
      </c>
      <c r="D40" s="11"/>
      <c r="E40" s="61" t="s">
        <v>163</v>
      </c>
      <c r="F40" s="11"/>
      <c r="G40" s="66" t="s">
        <v>176</v>
      </c>
      <c r="I40" s="11"/>
      <c r="J40" s="61" t="s">
        <v>51</v>
      </c>
      <c r="K40" s="11"/>
      <c r="L40" s="66" t="s">
        <v>55</v>
      </c>
      <c r="M40" s="37"/>
      <c r="N40" s="11"/>
      <c r="O40" s="61" t="s">
        <v>73</v>
      </c>
      <c r="P40" s="11"/>
      <c r="Q40" s="66" t="s">
        <v>77</v>
      </c>
      <c r="R40" s="37"/>
      <c r="S40" s="12"/>
      <c r="T40" s="61" t="s">
        <v>95</v>
      </c>
      <c r="U40" s="12"/>
      <c r="V40" s="66" t="s">
        <v>99</v>
      </c>
    </row>
    <row r="41" spans="1:22" ht="15" customHeight="1" x14ac:dyDescent="0.3">
      <c r="A41" s="42"/>
      <c r="B41" s="35" t="s">
        <v>17</v>
      </c>
      <c r="C41" s="14" t="s">
        <v>10</v>
      </c>
      <c r="D41" s="12"/>
      <c r="E41" s="61" t="s">
        <v>164</v>
      </c>
      <c r="F41" s="12"/>
      <c r="G41" s="66" t="s">
        <v>177</v>
      </c>
      <c r="I41" s="12"/>
      <c r="J41" s="61" t="s">
        <v>52</v>
      </c>
      <c r="K41" s="12"/>
      <c r="L41" s="66" t="s">
        <v>56</v>
      </c>
      <c r="M41" s="37"/>
      <c r="N41" s="12"/>
      <c r="O41" s="61" t="s">
        <v>74</v>
      </c>
      <c r="P41" s="12"/>
      <c r="Q41" s="66" t="s">
        <v>78</v>
      </c>
      <c r="R41" s="37"/>
      <c r="S41" s="12"/>
      <c r="T41" s="61" t="s">
        <v>96</v>
      </c>
      <c r="U41" s="12"/>
      <c r="V41" s="66" t="s">
        <v>100</v>
      </c>
    </row>
    <row r="42" spans="1:22" ht="15" customHeight="1" x14ac:dyDescent="0.3">
      <c r="A42" s="42"/>
      <c r="B42" s="35" t="s">
        <v>18</v>
      </c>
      <c r="C42" s="14" t="s">
        <v>10</v>
      </c>
      <c r="D42" s="12"/>
      <c r="E42" s="61" t="s">
        <v>165</v>
      </c>
      <c r="F42" s="12"/>
      <c r="G42" s="66" t="s">
        <v>178</v>
      </c>
      <c r="I42" s="12"/>
      <c r="J42" s="61" t="s">
        <v>53</v>
      </c>
      <c r="K42" s="12"/>
      <c r="L42" s="66" t="s">
        <v>57</v>
      </c>
      <c r="M42" s="37"/>
      <c r="N42" s="12"/>
      <c r="O42" s="61" t="s">
        <v>75</v>
      </c>
      <c r="P42" s="12"/>
      <c r="Q42" s="66" t="s">
        <v>79</v>
      </c>
      <c r="R42" s="37"/>
      <c r="S42" s="12"/>
      <c r="T42" s="61" t="s">
        <v>97</v>
      </c>
      <c r="U42" s="12"/>
      <c r="V42" s="66" t="s">
        <v>101</v>
      </c>
    </row>
    <row r="43" spans="1:22" ht="15" customHeight="1" x14ac:dyDescent="0.3">
      <c r="A43" s="42"/>
      <c r="B43" s="32" t="s">
        <v>21</v>
      </c>
      <c r="C43" s="14" t="s">
        <v>10</v>
      </c>
      <c r="D43" s="8"/>
      <c r="E43" s="61" t="s">
        <v>166</v>
      </c>
      <c r="F43" s="8"/>
      <c r="G43" s="66" t="s">
        <v>179</v>
      </c>
      <c r="I43" s="8"/>
      <c r="J43" s="61" t="s">
        <v>48</v>
      </c>
      <c r="K43" s="8"/>
      <c r="L43" s="66" t="s">
        <v>49</v>
      </c>
      <c r="M43" s="37"/>
      <c r="N43" s="8"/>
      <c r="O43" s="61" t="s">
        <v>70</v>
      </c>
      <c r="P43" s="8"/>
      <c r="Q43" s="66" t="s">
        <v>71</v>
      </c>
      <c r="R43" s="37"/>
      <c r="S43" s="8"/>
      <c r="T43" s="61" t="s">
        <v>92</v>
      </c>
      <c r="U43" s="8"/>
      <c r="V43" s="66" t="s">
        <v>93</v>
      </c>
    </row>
    <row r="44" spans="1:22" ht="15" customHeight="1" x14ac:dyDescent="0.3">
      <c r="A44" s="42"/>
      <c r="B44" s="35" t="s">
        <v>19</v>
      </c>
      <c r="C44" s="36" t="s">
        <v>20</v>
      </c>
      <c r="D44" s="9" t="s">
        <v>194</v>
      </c>
      <c r="E44" s="69" t="s">
        <v>167</v>
      </c>
      <c r="F44" s="70"/>
      <c r="G44" s="71"/>
      <c r="I44" s="9"/>
      <c r="J44" s="69" t="s">
        <v>136</v>
      </c>
      <c r="K44" s="70"/>
      <c r="L44" s="71"/>
      <c r="M44" s="37"/>
      <c r="N44" s="9"/>
      <c r="O44" s="69" t="s">
        <v>137</v>
      </c>
      <c r="P44" s="70"/>
      <c r="Q44" s="71"/>
      <c r="R44" s="37"/>
      <c r="S44" s="9"/>
      <c r="T44" s="69" t="s">
        <v>138</v>
      </c>
      <c r="U44" s="74"/>
      <c r="V44" s="71"/>
    </row>
    <row r="45" spans="1:22" ht="15" customHeight="1" x14ac:dyDescent="0.3">
      <c r="A45" s="42"/>
      <c r="B45" s="92" t="s">
        <v>22</v>
      </c>
      <c r="C45" s="93" t="s">
        <v>8</v>
      </c>
      <c r="D45" s="38"/>
      <c r="E45" s="94" t="s">
        <v>168</v>
      </c>
      <c r="F45" s="72"/>
      <c r="G45" s="73"/>
      <c r="I45" s="38"/>
      <c r="J45" s="94" t="s">
        <v>128</v>
      </c>
      <c r="K45" s="72"/>
      <c r="L45" s="73"/>
      <c r="M45" s="5"/>
      <c r="N45" s="38"/>
      <c r="O45" s="94" t="s">
        <v>129</v>
      </c>
      <c r="P45" s="72"/>
      <c r="Q45" s="73"/>
      <c r="R45" s="5"/>
      <c r="S45" s="38"/>
      <c r="T45" s="94" t="s">
        <v>130</v>
      </c>
      <c r="U45" s="72"/>
      <c r="V45" s="73"/>
    </row>
    <row r="46" spans="1:22" ht="1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2" ht="15" customHeight="1" x14ac:dyDescent="0.3">
      <c r="A47" s="42"/>
      <c r="B47" s="104" t="s">
        <v>147</v>
      </c>
      <c r="C47" s="105"/>
      <c r="D47" s="107"/>
      <c r="E47" s="106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2" ht="15" customHeight="1" x14ac:dyDescent="0.3">
      <c r="A48" s="42"/>
      <c r="B48" s="102"/>
      <c r="C48" s="110" t="s">
        <v>23</v>
      </c>
      <c r="D48" s="108" t="s">
        <v>5</v>
      </c>
      <c r="E48" s="103" t="s">
        <v>6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3">
      <c r="A49" s="42"/>
      <c r="B49" s="96" t="s">
        <v>0</v>
      </c>
      <c r="C49" s="111"/>
      <c r="D49" s="97">
        <v>1</v>
      </c>
      <c r="E49" s="99" t="s">
        <v>184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3">
      <c r="A50" s="42"/>
      <c r="B50" s="96" t="s">
        <v>148</v>
      </c>
      <c r="C50" s="111"/>
      <c r="D50" s="97">
        <v>1</v>
      </c>
      <c r="E50" s="99" t="s">
        <v>153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3">
      <c r="A51" s="42"/>
      <c r="B51" s="95" t="s">
        <v>149</v>
      </c>
      <c r="C51" s="111"/>
      <c r="D51" s="97"/>
      <c r="E51" s="100" t="s">
        <v>154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3">
      <c r="A52" s="42"/>
      <c r="B52" s="95" t="s">
        <v>150</v>
      </c>
      <c r="C52" s="111"/>
      <c r="D52" s="97"/>
      <c r="E52" s="100" t="s">
        <v>155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3">
      <c r="A53" s="42"/>
      <c r="B53" s="98" t="s">
        <v>151</v>
      </c>
      <c r="C53" s="112"/>
      <c r="D53" s="109">
        <f>SUM(D50:D52)</f>
        <v>1</v>
      </c>
      <c r="E53" s="101" t="s">
        <v>152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2">
    <mergeCell ref="F30:G30"/>
    <mergeCell ref="F31:G31"/>
    <mergeCell ref="F22:G22"/>
    <mergeCell ref="D22:E22"/>
    <mergeCell ref="C2:G2"/>
    <mergeCell ref="C3:G3"/>
    <mergeCell ref="C4:G4"/>
    <mergeCell ref="C5:G5"/>
    <mergeCell ref="C6:G6"/>
    <mergeCell ref="C7:G7"/>
    <mergeCell ref="K30:L30"/>
    <mergeCell ref="K31:L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2023-06-01T21:09:24Z</dcterms:modified>
</cp:coreProperties>
</file>