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Mountain Air\Projects\AproDOE\Aleece\Postcal\"/>
    </mc:Choice>
  </mc:AlternateContent>
  <xr:revisionPtr revIDLastSave="0" documentId="13_ncr:1_{599FE95E-E0C3-47E1-89C8-9B6524EABF7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time shif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G11" i="2"/>
  <c r="G10" i="2"/>
  <c r="G9" i="2"/>
  <c r="G8" i="2"/>
  <c r="E12" i="2"/>
  <c r="C11" i="2"/>
  <c r="C10" i="2"/>
  <c r="E11" i="2"/>
  <c r="E10" i="2"/>
  <c r="E8" i="2"/>
  <c r="I11" i="2"/>
  <c r="I10" i="2"/>
  <c r="I8" i="2"/>
  <c r="F14" i="1"/>
  <c r="E14" i="1"/>
  <c r="G14" i="1"/>
  <c r="E25" i="1"/>
  <c r="F25" i="1"/>
  <c r="G25" i="1"/>
  <c r="D25" i="1"/>
  <c r="D14" i="1"/>
  <c r="AJ25" i="1"/>
  <c r="AJ14" i="1"/>
  <c r="AI25" i="1"/>
  <c r="AI14" i="1"/>
</calcChain>
</file>

<file path=xl/sharedStrings.xml><?xml version="1.0" encoding="utf-8"?>
<sst xmlns="http://schemas.openxmlformats.org/spreadsheetml/2006/main" count="440" uniqueCount="72">
  <si>
    <t>#A:</t>
  </si>
  <si>
    <t>nan</t>
  </si>
  <si>
    <t>#B:</t>
  </si>
  <si>
    <t>#C:</t>
  </si>
  <si>
    <t>Cpitot(-)</t>
  </si>
  <si>
    <t>MolWt(g/mol)</t>
  </si>
  <si>
    <t>NozDiam(mm)</t>
  </si>
  <si>
    <t>MSC(m2/g)</t>
  </si>
  <si>
    <t>Rminrat</t>
  </si>
  <si>
    <t>Gminrat</t>
  </si>
  <si>
    <t>Bminrat</t>
  </si>
  <si>
    <t>#D:</t>
  </si>
  <si>
    <t>#units:</t>
  </si>
  <si>
    <t>s</t>
  </si>
  <si>
    <t>ppm</t>
  </si>
  <si>
    <t>Mm^-1</t>
  </si>
  <si>
    <t>%</t>
  </si>
  <si>
    <t>sccm</t>
  </si>
  <si>
    <t>Pa</t>
  </si>
  <si>
    <t>degC</t>
  </si>
  <si>
    <t>V</t>
  </si>
  <si>
    <t>m/s</t>
  </si>
  <si>
    <t>ug</t>
  </si>
  <si>
    <t>-</t>
  </si>
  <si>
    <t>time</t>
  </si>
  <si>
    <t>seconds</t>
  </si>
  <si>
    <t>ID</t>
  </si>
  <si>
    <t>CO</t>
  </si>
  <si>
    <t>CObkg</t>
  </si>
  <si>
    <t>CO2</t>
  </si>
  <si>
    <t>CO2bkg</t>
  </si>
  <si>
    <t>SO2</t>
  </si>
  <si>
    <t>NO</t>
  </si>
  <si>
    <t>NO2</t>
  </si>
  <si>
    <t>H2S</t>
  </si>
  <si>
    <t>VOC</t>
  </si>
  <si>
    <t>O2</t>
  </si>
  <si>
    <t>HC</t>
  </si>
  <si>
    <t>PM</t>
  </si>
  <si>
    <t>RH</t>
  </si>
  <si>
    <t>F1Flow</t>
  </si>
  <si>
    <t>F2Flow</t>
  </si>
  <si>
    <t>SampFlow</t>
  </si>
  <si>
    <t>USampFlow</t>
  </si>
  <si>
    <t>DilFlow</t>
  </si>
  <si>
    <t>Pitot</t>
  </si>
  <si>
    <t>Pamb</t>
  </si>
  <si>
    <t>TCnoz</t>
  </si>
  <si>
    <t>TC2</t>
  </si>
  <si>
    <t>COtemp</t>
  </si>
  <si>
    <t>HCtemp</t>
  </si>
  <si>
    <t>HCinTemp</t>
  </si>
  <si>
    <t>HCoutTemp</t>
  </si>
  <si>
    <t>BattV</t>
  </si>
  <si>
    <t>StakVel</t>
  </si>
  <si>
    <t>NozVel</t>
  </si>
  <si>
    <t>PMmass</t>
  </si>
  <si>
    <t>DilRat</t>
  </si>
  <si>
    <t>COhi</t>
  </si>
  <si>
    <t>CO2hi</t>
  </si>
  <si>
    <t>header during test:</t>
  </si>
  <si>
    <t>post cal zero</t>
  </si>
  <si>
    <t>post cal span</t>
  </si>
  <si>
    <t>post cal span ref</t>
  </si>
  <si>
    <t>yes</t>
  </si>
  <si>
    <t>span calibrated</t>
  </si>
  <si>
    <t>zero calibrated</t>
  </si>
  <si>
    <t>new header: after calibration</t>
  </si>
  <si>
    <t>use this header for data processing:</t>
  </si>
  <si>
    <t>span adjustment factor</t>
  </si>
  <si>
    <t>Cohi</t>
  </si>
  <si>
    <t>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</si>
</sst>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0"/>
  <sheetViews>
    <sheetView workbookViewId="0">
      <selection activeCell="T13" sqref="T13"/>
    </sheetView>
  </sheetViews>
  <sheetFormatPr defaultRowHeight="15" x14ac:dyDescent="0.25"/>
  <cols>
    <col min="1" max="1" width="17.7109375" customWidth="1"/>
  </cols>
  <sheetData>
    <row r="1" spans="1:36" x14ac:dyDescent="0.25">
      <c r="A1" t="s">
        <v>60</v>
      </c>
    </row>
    <row r="2" spans="1:36" x14ac:dyDescent="0.25">
      <c r="A2" t="s">
        <v>0</v>
      </c>
      <c r="B2" t="s">
        <v>1</v>
      </c>
      <c r="C2">
        <v>10</v>
      </c>
      <c r="D2">
        <v>0.12188</v>
      </c>
      <c r="E2">
        <v>0.46523999999999999</v>
      </c>
      <c r="F2">
        <v>1.1046400000000001</v>
      </c>
      <c r="G2">
        <v>0.90656000000000003</v>
      </c>
      <c r="H2">
        <v>1</v>
      </c>
      <c r="I2">
        <v>1</v>
      </c>
      <c r="J2">
        <v>1</v>
      </c>
      <c r="K2">
        <v>1</v>
      </c>
      <c r="L2">
        <v>7.2929999999999995E-2</v>
      </c>
      <c r="M2">
        <v>0.17560999999999999</v>
      </c>
      <c r="N2">
        <v>1</v>
      </c>
      <c r="O2">
        <v>1</v>
      </c>
      <c r="P2">
        <v>1</v>
      </c>
      <c r="Q2">
        <v>0.11345</v>
      </c>
      <c r="R2">
        <v>0.10736</v>
      </c>
      <c r="S2">
        <v>0.11278000000000001</v>
      </c>
      <c r="T2">
        <v>0.11246</v>
      </c>
      <c r="U2">
        <v>0.11008999999999999</v>
      </c>
      <c r="V2">
        <v>4.7400000000000003E-3</v>
      </c>
      <c r="W2">
        <v>0.97540000000000004</v>
      </c>
      <c r="X2">
        <v>0.27664</v>
      </c>
      <c r="Y2">
        <v>1</v>
      </c>
      <c r="Z2">
        <v>1</v>
      </c>
      <c r="AA2">
        <v>1</v>
      </c>
      <c r="AB2">
        <v>1</v>
      </c>
      <c r="AC2">
        <v>1</v>
      </c>
      <c r="AD2">
        <v>6.8300000000000001E-3</v>
      </c>
      <c r="AE2">
        <v>1</v>
      </c>
      <c r="AF2">
        <v>1</v>
      </c>
      <c r="AG2">
        <v>1</v>
      </c>
      <c r="AH2">
        <v>1</v>
      </c>
      <c r="AI2">
        <v>0.56357000000000002</v>
      </c>
      <c r="AJ2">
        <v>37.595401799999998</v>
      </c>
    </row>
    <row r="3" spans="1:36" x14ac:dyDescent="0.25">
      <c r="A3" t="s">
        <v>2</v>
      </c>
      <c r="B3" t="s">
        <v>1</v>
      </c>
      <c r="C3">
        <v>10</v>
      </c>
      <c r="D3">
        <v>-8558.6</v>
      </c>
      <c r="E3">
        <v>-8529.7000000000007</v>
      </c>
      <c r="F3">
        <v>-43.1</v>
      </c>
      <c r="G3">
        <v>-167.5</v>
      </c>
      <c r="H3">
        <v>-8541.4</v>
      </c>
      <c r="I3">
        <v>-26283</v>
      </c>
      <c r="J3">
        <v>-26268</v>
      </c>
      <c r="K3">
        <v>-26264</v>
      </c>
      <c r="L3">
        <v>-1827.3</v>
      </c>
      <c r="M3">
        <v>3</v>
      </c>
      <c r="N3">
        <v>0</v>
      </c>
      <c r="O3">
        <v>-171</v>
      </c>
      <c r="P3">
        <v>0</v>
      </c>
      <c r="Q3">
        <v>-13053</v>
      </c>
      <c r="R3">
        <v>-13326</v>
      </c>
      <c r="S3">
        <v>-14174</v>
      </c>
      <c r="T3">
        <v>-13497</v>
      </c>
      <c r="U3">
        <v>-14562</v>
      </c>
      <c r="V3">
        <v>-785.5</v>
      </c>
      <c r="W3">
        <v>53110.6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-5581.6</v>
      </c>
      <c r="AJ3">
        <v>-4.7</v>
      </c>
    </row>
    <row r="4" spans="1:36" x14ac:dyDescent="0.25">
      <c r="A4" t="s">
        <v>3</v>
      </c>
      <c r="B4" t="s">
        <v>1</v>
      </c>
      <c r="C4">
        <v>10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</row>
    <row r="5" spans="1:36" x14ac:dyDescent="0.25">
      <c r="A5" t="s">
        <v>11</v>
      </c>
      <c r="B5" t="s">
        <v>1</v>
      </c>
      <c r="C5">
        <v>10</v>
      </c>
      <c r="D5">
        <v>0.84</v>
      </c>
      <c r="E5">
        <v>29</v>
      </c>
      <c r="F5">
        <v>3.1749999999999998</v>
      </c>
      <c r="G5">
        <v>299</v>
      </c>
      <c r="H5" t="s">
        <v>1</v>
      </c>
      <c r="I5">
        <v>299</v>
      </c>
      <c r="J5" t="s">
        <v>1</v>
      </c>
      <c r="K5" t="s">
        <v>1</v>
      </c>
      <c r="L5">
        <v>29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 t="s">
        <v>1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</row>
    <row r="6" spans="1:36" x14ac:dyDescent="0.25">
      <c r="A6" t="s">
        <v>12</v>
      </c>
      <c r="B6" t="s">
        <v>13</v>
      </c>
      <c r="C6">
        <v>10</v>
      </c>
      <c r="D6" t="s">
        <v>14</v>
      </c>
      <c r="E6" t="s">
        <v>14</v>
      </c>
      <c r="F6" t="s">
        <v>14</v>
      </c>
      <c r="G6" t="s">
        <v>14</v>
      </c>
      <c r="H6" t="s">
        <v>14</v>
      </c>
      <c r="I6" t="s">
        <v>14</v>
      </c>
      <c r="J6" t="s">
        <v>14</v>
      </c>
      <c r="K6" t="s">
        <v>14</v>
      </c>
      <c r="L6" t="s">
        <v>14</v>
      </c>
      <c r="M6" t="s">
        <v>14</v>
      </c>
      <c r="N6" t="s">
        <v>14</v>
      </c>
      <c r="O6" t="s">
        <v>15</v>
      </c>
      <c r="P6" t="s">
        <v>16</v>
      </c>
      <c r="Q6" t="s">
        <v>17</v>
      </c>
      <c r="R6" t="s">
        <v>17</v>
      </c>
      <c r="S6" t="s">
        <v>17</v>
      </c>
      <c r="T6" t="s">
        <v>17</v>
      </c>
      <c r="U6" t="s">
        <v>17</v>
      </c>
      <c r="V6" t="s">
        <v>18</v>
      </c>
      <c r="W6" t="s">
        <v>18</v>
      </c>
      <c r="X6" t="s">
        <v>19</v>
      </c>
      <c r="Y6" t="s">
        <v>19</v>
      </c>
      <c r="Z6" t="s">
        <v>19</v>
      </c>
      <c r="AA6" t="s">
        <v>19</v>
      </c>
      <c r="AB6" t="s">
        <v>19</v>
      </c>
      <c r="AC6" t="s">
        <v>19</v>
      </c>
      <c r="AD6" t="s">
        <v>20</v>
      </c>
      <c r="AE6" t="s">
        <v>21</v>
      </c>
      <c r="AF6" t="s">
        <v>21</v>
      </c>
      <c r="AG6" t="s">
        <v>22</v>
      </c>
      <c r="AH6" t="s">
        <v>23</v>
      </c>
      <c r="AI6" t="s">
        <v>14</v>
      </c>
      <c r="AJ6" t="s">
        <v>14</v>
      </c>
    </row>
    <row r="7" spans="1:36" x14ac:dyDescent="0.25">
      <c r="A7" t="s">
        <v>24</v>
      </c>
      <c r="B7" t="s">
        <v>25</v>
      </c>
      <c r="C7" t="s">
        <v>26</v>
      </c>
      <c r="D7" t="s">
        <v>27</v>
      </c>
      <c r="E7" t="s">
        <v>28</v>
      </c>
      <c r="F7" t="s">
        <v>29</v>
      </c>
      <c r="G7" t="s">
        <v>30</v>
      </c>
      <c r="H7" t="s">
        <v>31</v>
      </c>
      <c r="I7" t="s">
        <v>32</v>
      </c>
      <c r="J7" t="s">
        <v>33</v>
      </c>
      <c r="K7" t="s">
        <v>34</v>
      </c>
      <c r="L7" t="s">
        <v>35</v>
      </c>
      <c r="M7" t="s">
        <v>36</v>
      </c>
      <c r="N7" t="s">
        <v>37</v>
      </c>
      <c r="O7" t="s">
        <v>38</v>
      </c>
      <c r="P7" t="s">
        <v>39</v>
      </c>
      <c r="Q7" t="s">
        <v>40</v>
      </c>
      <c r="R7" t="s">
        <v>41</v>
      </c>
      <c r="S7" t="s">
        <v>42</v>
      </c>
      <c r="T7" t="s">
        <v>43</v>
      </c>
      <c r="U7" t="s">
        <v>44</v>
      </c>
      <c r="V7" t="s">
        <v>45</v>
      </c>
      <c r="W7" t="s">
        <v>46</v>
      </c>
      <c r="X7" t="s">
        <v>47</v>
      </c>
      <c r="Y7" t="s">
        <v>48</v>
      </c>
      <c r="Z7" t="s">
        <v>49</v>
      </c>
      <c r="AA7" t="s">
        <v>50</v>
      </c>
      <c r="AB7" t="s">
        <v>51</v>
      </c>
      <c r="AC7" t="s">
        <v>52</v>
      </c>
      <c r="AD7" t="s">
        <v>53</v>
      </c>
      <c r="AE7" t="s">
        <v>54</v>
      </c>
      <c r="AF7" t="s">
        <v>55</v>
      </c>
      <c r="AG7" t="s">
        <v>56</v>
      </c>
      <c r="AH7" t="s">
        <v>57</v>
      </c>
      <c r="AI7" t="s">
        <v>58</v>
      </c>
      <c r="AJ7" t="s">
        <v>59</v>
      </c>
    </row>
    <row r="9" spans="1:36" x14ac:dyDescent="0.25">
      <c r="A9" t="s">
        <v>61</v>
      </c>
      <c r="D9">
        <v>1.78</v>
      </c>
      <c r="E9">
        <v>0.6</v>
      </c>
      <c r="F9">
        <v>100</v>
      </c>
      <c r="G9">
        <v>0</v>
      </c>
      <c r="H9">
        <v>6</v>
      </c>
      <c r="I9">
        <v>-33</v>
      </c>
      <c r="J9">
        <v>35</v>
      </c>
      <c r="L9">
        <v>-1</v>
      </c>
      <c r="AI9">
        <v>4.5</v>
      </c>
      <c r="AJ9">
        <v>0</v>
      </c>
    </row>
    <row r="10" spans="1:36" x14ac:dyDescent="0.25">
      <c r="A10" t="s">
        <v>62</v>
      </c>
      <c r="D10">
        <v>726</v>
      </c>
      <c r="E10">
        <v>627</v>
      </c>
      <c r="F10">
        <v>17200</v>
      </c>
      <c r="G10">
        <v>15350</v>
      </c>
      <c r="H10">
        <v>716</v>
      </c>
      <c r="I10">
        <v>4370</v>
      </c>
      <c r="J10">
        <v>-676</v>
      </c>
      <c r="L10">
        <v>127</v>
      </c>
      <c r="AI10">
        <v>700</v>
      </c>
      <c r="AJ10">
        <v>15470</v>
      </c>
    </row>
    <row r="11" spans="1:36" x14ac:dyDescent="0.25">
      <c r="A11" t="s">
        <v>63</v>
      </c>
      <c r="D11">
        <v>787</v>
      </c>
      <c r="E11">
        <v>787</v>
      </c>
      <c r="F11">
        <v>15260</v>
      </c>
      <c r="G11">
        <v>15260</v>
      </c>
      <c r="H11">
        <v>91</v>
      </c>
      <c r="I11">
        <v>50</v>
      </c>
      <c r="J11">
        <v>15</v>
      </c>
      <c r="L11">
        <v>100</v>
      </c>
      <c r="AI11">
        <v>787</v>
      </c>
      <c r="AJ11">
        <v>15260</v>
      </c>
    </row>
    <row r="12" spans="1:36" x14ac:dyDescent="0.25">
      <c r="A12" t="s">
        <v>66</v>
      </c>
      <c r="H12" t="s">
        <v>64</v>
      </c>
      <c r="I12" t="s">
        <v>64</v>
      </c>
      <c r="J12" t="s">
        <v>64</v>
      </c>
    </row>
    <row r="13" spans="1:36" x14ac:dyDescent="0.25">
      <c r="A13" t="s">
        <v>65</v>
      </c>
      <c r="H13" t="s">
        <v>64</v>
      </c>
      <c r="I13" t="s">
        <v>64</v>
      </c>
      <c r="J13" t="s">
        <v>64</v>
      </c>
      <c r="L13" t="s">
        <v>64</v>
      </c>
    </row>
    <row r="14" spans="1:36" x14ac:dyDescent="0.25">
      <c r="A14" t="s">
        <v>69</v>
      </c>
      <c r="D14">
        <f>D11/D10</f>
        <v>1.084022038567493</v>
      </c>
      <c r="E14">
        <f t="shared" ref="E14:G14" si="0">E11/E10</f>
        <v>1.2551834130781498</v>
      </c>
      <c r="F14">
        <f>F11/(F10-F9)</f>
        <v>0.89239766081871341</v>
      </c>
      <c r="G14">
        <f t="shared" si="0"/>
        <v>0.99413680781758962</v>
      </c>
      <c r="AI14">
        <f>AI11/AI10</f>
        <v>1.1242857142857143</v>
      </c>
      <c r="AJ14">
        <f>AJ11/AJ10</f>
        <v>0.98642533936651589</v>
      </c>
    </row>
    <row r="16" spans="1:36" x14ac:dyDescent="0.25">
      <c r="A16" t="s">
        <v>67</v>
      </c>
    </row>
    <row r="17" spans="1:36" x14ac:dyDescent="0.25">
      <c r="A17" t="s">
        <v>0</v>
      </c>
      <c r="B17" t="s">
        <v>1</v>
      </c>
      <c r="C17">
        <v>10</v>
      </c>
      <c r="D17">
        <v>0.12188</v>
      </c>
      <c r="E17">
        <v>0.46523999999999999</v>
      </c>
      <c r="F17">
        <v>1.1046400000000001</v>
      </c>
      <c r="G17">
        <v>0.90656000000000003</v>
      </c>
      <c r="H17">
        <v>0.12651999999999999</v>
      </c>
      <c r="I17">
        <v>1.145E-2</v>
      </c>
      <c r="J17">
        <v>-1.9199999999999998E-2</v>
      </c>
      <c r="K17">
        <v>1</v>
      </c>
      <c r="L17">
        <v>5.7079999999999999E-2</v>
      </c>
      <c r="M17">
        <v>0.17560999999999999</v>
      </c>
      <c r="N17">
        <v>1</v>
      </c>
      <c r="O17">
        <v>1</v>
      </c>
      <c r="P17">
        <v>1</v>
      </c>
      <c r="Q17">
        <v>0.11345</v>
      </c>
      <c r="R17">
        <v>0.10736</v>
      </c>
      <c r="S17">
        <v>0.11278000000000001</v>
      </c>
      <c r="T17">
        <v>0.11246</v>
      </c>
      <c r="U17">
        <v>0.11008999999999999</v>
      </c>
      <c r="V17">
        <v>4.7400000000000003E-3</v>
      </c>
      <c r="W17">
        <v>0.97540000000000004</v>
      </c>
      <c r="X17">
        <v>0.27664</v>
      </c>
      <c r="Y17">
        <v>1</v>
      </c>
      <c r="Z17">
        <v>1</v>
      </c>
      <c r="AA17">
        <v>1</v>
      </c>
      <c r="AB17">
        <v>1</v>
      </c>
      <c r="AC17">
        <v>1</v>
      </c>
      <c r="AD17">
        <v>6.8300000000000001E-3</v>
      </c>
      <c r="AE17">
        <v>1</v>
      </c>
      <c r="AF17">
        <v>1</v>
      </c>
      <c r="AG17">
        <v>1</v>
      </c>
      <c r="AH17">
        <v>1</v>
      </c>
      <c r="AI17">
        <v>0.56357000000000002</v>
      </c>
      <c r="AJ17">
        <v>37.595401799999998</v>
      </c>
    </row>
    <row r="18" spans="1:36" x14ac:dyDescent="0.25">
      <c r="A18" t="s">
        <v>2</v>
      </c>
      <c r="B18" t="s">
        <v>1</v>
      </c>
      <c r="C18">
        <v>10</v>
      </c>
      <c r="D18">
        <v>-8558.6</v>
      </c>
      <c r="E18">
        <v>-8529.7000000000007</v>
      </c>
      <c r="F18">
        <v>-43.1</v>
      </c>
      <c r="G18">
        <v>-167.5</v>
      </c>
      <c r="H18">
        <v>-8547.7000000000007</v>
      </c>
      <c r="I18">
        <v>-26249</v>
      </c>
      <c r="J18">
        <v>-26287</v>
      </c>
      <c r="K18">
        <v>-26264</v>
      </c>
      <c r="L18">
        <v>-1827.3</v>
      </c>
      <c r="M18">
        <v>3</v>
      </c>
      <c r="N18">
        <v>0</v>
      </c>
      <c r="O18">
        <v>-171</v>
      </c>
      <c r="P18">
        <v>0</v>
      </c>
      <c r="Q18">
        <v>-13053</v>
      </c>
      <c r="R18">
        <v>-13326</v>
      </c>
      <c r="S18">
        <v>-14174</v>
      </c>
      <c r="T18">
        <v>-13497</v>
      </c>
      <c r="U18">
        <v>-14562</v>
      </c>
      <c r="V18">
        <v>-785.5</v>
      </c>
      <c r="W18">
        <v>53110.6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-5581.6</v>
      </c>
      <c r="AJ18">
        <v>-4.7</v>
      </c>
    </row>
    <row r="19" spans="1:36" x14ac:dyDescent="0.25">
      <c r="A19" t="s">
        <v>3</v>
      </c>
      <c r="B19" t="s">
        <v>1</v>
      </c>
      <c r="C19">
        <v>10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  <c r="J19" t="s">
        <v>10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 t="s">
        <v>1</v>
      </c>
      <c r="AF19" t="s">
        <v>1</v>
      </c>
      <c r="AG19" t="s">
        <v>1</v>
      </c>
      <c r="AH19" t="s">
        <v>1</v>
      </c>
      <c r="AI19" t="s">
        <v>1</v>
      </c>
      <c r="AJ19" t="s">
        <v>1</v>
      </c>
    </row>
    <row r="20" spans="1:36" x14ac:dyDescent="0.25">
      <c r="A20" t="s">
        <v>11</v>
      </c>
      <c r="B20" t="s">
        <v>1</v>
      </c>
      <c r="C20">
        <v>10</v>
      </c>
      <c r="D20">
        <v>0.84</v>
      </c>
      <c r="E20">
        <v>29</v>
      </c>
      <c r="F20">
        <v>3.1749999999999998</v>
      </c>
      <c r="G20">
        <v>299</v>
      </c>
      <c r="H20" t="s">
        <v>1</v>
      </c>
      <c r="I20">
        <v>299</v>
      </c>
      <c r="J20" t="s">
        <v>1</v>
      </c>
      <c r="K20" t="s">
        <v>1</v>
      </c>
      <c r="L20">
        <v>29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 t="s">
        <v>1</v>
      </c>
      <c r="AJ20" t="s">
        <v>1</v>
      </c>
    </row>
    <row r="21" spans="1:36" x14ac:dyDescent="0.25">
      <c r="A21" t="s">
        <v>12</v>
      </c>
      <c r="B21" t="s">
        <v>13</v>
      </c>
      <c r="C21">
        <v>10</v>
      </c>
      <c r="D21" t="s">
        <v>14</v>
      </c>
      <c r="E21" t="s">
        <v>14</v>
      </c>
      <c r="F21" t="s">
        <v>14</v>
      </c>
      <c r="G21" t="s">
        <v>14</v>
      </c>
      <c r="H21" t="s">
        <v>14</v>
      </c>
      <c r="I21" t="s">
        <v>14</v>
      </c>
      <c r="J21" t="s">
        <v>14</v>
      </c>
      <c r="K21" t="s">
        <v>14</v>
      </c>
      <c r="L21" t="s">
        <v>14</v>
      </c>
      <c r="M21" t="s">
        <v>14</v>
      </c>
      <c r="N21" t="s">
        <v>14</v>
      </c>
      <c r="O21" t="s">
        <v>15</v>
      </c>
      <c r="P21" t="s">
        <v>16</v>
      </c>
      <c r="Q21" t="s">
        <v>17</v>
      </c>
      <c r="R21" t="s">
        <v>17</v>
      </c>
      <c r="S21" t="s">
        <v>17</v>
      </c>
      <c r="T21" t="s">
        <v>17</v>
      </c>
      <c r="U21" t="s">
        <v>17</v>
      </c>
      <c r="V21" t="s">
        <v>18</v>
      </c>
      <c r="W21" t="s">
        <v>18</v>
      </c>
      <c r="X21" t="s">
        <v>19</v>
      </c>
      <c r="Y21" t="s">
        <v>19</v>
      </c>
      <c r="Z21" t="s">
        <v>19</v>
      </c>
      <c r="AA21" t="s">
        <v>19</v>
      </c>
      <c r="AB21" t="s">
        <v>19</v>
      </c>
      <c r="AC21" t="s">
        <v>19</v>
      </c>
      <c r="AD21" t="s">
        <v>20</v>
      </c>
      <c r="AE21" t="s">
        <v>21</v>
      </c>
      <c r="AF21" t="s">
        <v>21</v>
      </c>
      <c r="AG21" t="s">
        <v>22</v>
      </c>
      <c r="AH21" t="s">
        <v>23</v>
      </c>
      <c r="AI21" t="s">
        <v>14</v>
      </c>
      <c r="AJ21" t="s">
        <v>14</v>
      </c>
    </row>
    <row r="22" spans="1:36" x14ac:dyDescent="0.25">
      <c r="A22" t="s">
        <v>24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30</v>
      </c>
      <c r="H22" t="s">
        <v>31</v>
      </c>
      <c r="I22" t="s">
        <v>32</v>
      </c>
      <c r="J22" t="s">
        <v>33</v>
      </c>
      <c r="K22" t="s">
        <v>34</v>
      </c>
      <c r="L22" t="s">
        <v>35</v>
      </c>
      <c r="M22" t="s">
        <v>36</v>
      </c>
      <c r="N22" t="s">
        <v>37</v>
      </c>
      <c r="O22" t="s">
        <v>38</v>
      </c>
      <c r="P22" t="s">
        <v>39</v>
      </c>
      <c r="Q22" t="s">
        <v>40</v>
      </c>
      <c r="R22" t="s">
        <v>41</v>
      </c>
      <c r="S22" t="s">
        <v>42</v>
      </c>
      <c r="T22" t="s">
        <v>43</v>
      </c>
      <c r="U22" t="s">
        <v>44</v>
      </c>
      <c r="V22" t="s">
        <v>45</v>
      </c>
      <c r="W22" t="s">
        <v>46</v>
      </c>
      <c r="X22" t="s">
        <v>47</v>
      </c>
      <c r="Y22" t="s">
        <v>48</v>
      </c>
      <c r="Z22" t="s">
        <v>49</v>
      </c>
      <c r="AA22" t="s">
        <v>50</v>
      </c>
      <c r="AB22" t="s">
        <v>51</v>
      </c>
      <c r="AC22" t="s">
        <v>52</v>
      </c>
      <c r="AD22" t="s">
        <v>53</v>
      </c>
      <c r="AE22" t="s">
        <v>54</v>
      </c>
      <c r="AF22" t="s">
        <v>55</v>
      </c>
      <c r="AG22" t="s">
        <v>56</v>
      </c>
      <c r="AH22" t="s">
        <v>57</v>
      </c>
      <c r="AI22" t="s">
        <v>58</v>
      </c>
      <c r="AJ22" t="s">
        <v>59</v>
      </c>
    </row>
    <row r="24" spans="1:36" x14ac:dyDescent="0.25">
      <c r="A24" t="s">
        <v>68</v>
      </c>
    </row>
    <row r="25" spans="1:36" x14ac:dyDescent="0.25">
      <c r="A25" t="s">
        <v>0</v>
      </c>
      <c r="B25" t="s">
        <v>1</v>
      </c>
      <c r="C25">
        <v>10</v>
      </c>
      <c r="D25">
        <f>D14*D17</f>
        <v>0.13212060606060605</v>
      </c>
      <c r="E25">
        <f t="shared" ref="E25:G25" si="1">E14*E17</f>
        <v>0.58396153110047844</v>
      </c>
      <c r="F25">
        <f t="shared" si="1"/>
        <v>0.98577815204678365</v>
      </c>
      <c r="G25">
        <f t="shared" si="1"/>
        <v>0.90124466449511409</v>
      </c>
      <c r="H25">
        <v>0.12651999999999999</v>
      </c>
      <c r="I25">
        <v>1.145E-2</v>
      </c>
      <c r="J25">
        <v>-1.9199999999999998E-2</v>
      </c>
      <c r="K25">
        <v>1</v>
      </c>
      <c r="L25">
        <v>5.7079999999999999E-2</v>
      </c>
      <c r="M25">
        <v>0.17560999999999999</v>
      </c>
      <c r="N25">
        <v>1</v>
      </c>
      <c r="O25">
        <v>1</v>
      </c>
      <c r="P25">
        <v>1</v>
      </c>
      <c r="Q25">
        <v>0.11345</v>
      </c>
      <c r="R25">
        <v>0.10736</v>
      </c>
      <c r="S25">
        <v>0.11278000000000001</v>
      </c>
      <c r="T25">
        <v>0.11246</v>
      </c>
      <c r="U25">
        <v>0.11008999999999999</v>
      </c>
      <c r="V25">
        <v>4.7400000000000003E-3</v>
      </c>
      <c r="W25">
        <v>0.97540000000000004</v>
      </c>
      <c r="X25">
        <v>0.27664</v>
      </c>
      <c r="Y25">
        <v>1</v>
      </c>
      <c r="Z25">
        <v>1</v>
      </c>
      <c r="AA25">
        <v>1</v>
      </c>
      <c r="AB25">
        <v>1</v>
      </c>
      <c r="AC25">
        <v>1</v>
      </c>
      <c r="AD25">
        <v>6.8300000000000001E-3</v>
      </c>
      <c r="AE25">
        <v>1</v>
      </c>
      <c r="AF25">
        <v>1</v>
      </c>
      <c r="AG25">
        <v>1</v>
      </c>
      <c r="AH25">
        <v>1</v>
      </c>
      <c r="AI25">
        <f>AI17*AI14</f>
        <v>0.63361370000000006</v>
      </c>
      <c r="AJ25">
        <f>AJ17*AJ14</f>
        <v>37.085056979185516</v>
      </c>
    </row>
    <row r="26" spans="1:36" x14ac:dyDescent="0.25">
      <c r="A26" t="s">
        <v>2</v>
      </c>
      <c r="B26" t="s">
        <v>1</v>
      </c>
      <c r="C26">
        <v>10</v>
      </c>
      <c r="D26">
        <v>-8558.6</v>
      </c>
      <c r="E26">
        <v>-8529.7000000000007</v>
      </c>
      <c r="F26">
        <v>-43.1</v>
      </c>
      <c r="G26">
        <v>-167.5</v>
      </c>
      <c r="H26">
        <v>-8547.7000000000007</v>
      </c>
      <c r="I26">
        <v>-26249</v>
      </c>
      <c r="J26">
        <v>-26287</v>
      </c>
      <c r="K26">
        <v>-26264</v>
      </c>
      <c r="L26">
        <v>-1827.3</v>
      </c>
      <c r="M26">
        <v>3</v>
      </c>
      <c r="N26">
        <v>0</v>
      </c>
      <c r="O26">
        <v>-171</v>
      </c>
      <c r="P26">
        <v>0</v>
      </c>
      <c r="Q26">
        <v>-13053</v>
      </c>
      <c r="R26">
        <v>-13326</v>
      </c>
      <c r="S26">
        <v>-14174</v>
      </c>
      <c r="T26">
        <v>-13497</v>
      </c>
      <c r="U26">
        <v>-14562</v>
      </c>
      <c r="V26">
        <v>-785.5</v>
      </c>
      <c r="W26">
        <v>53110.6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-5581.6</v>
      </c>
      <c r="AJ26">
        <v>-4.7</v>
      </c>
    </row>
    <row r="27" spans="1:36" x14ac:dyDescent="0.25">
      <c r="A27" t="s">
        <v>3</v>
      </c>
      <c r="B27" t="s">
        <v>1</v>
      </c>
      <c r="C27">
        <v>10</v>
      </c>
      <c r="D27" t="s">
        <v>4</v>
      </c>
      <c r="E27" t="s">
        <v>5</v>
      </c>
      <c r="F27" t="s">
        <v>6</v>
      </c>
      <c r="G27" t="s">
        <v>7</v>
      </c>
      <c r="H27" t="s">
        <v>8</v>
      </c>
      <c r="I27" t="s">
        <v>9</v>
      </c>
      <c r="J27" t="s">
        <v>10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  <c r="AG27" t="s">
        <v>1</v>
      </c>
      <c r="AH27" t="s">
        <v>1</v>
      </c>
      <c r="AI27" t="s">
        <v>1</v>
      </c>
      <c r="AJ27" t="s">
        <v>1</v>
      </c>
    </row>
    <row r="28" spans="1:36" x14ac:dyDescent="0.25">
      <c r="A28" t="s">
        <v>11</v>
      </c>
      <c r="B28" t="s">
        <v>1</v>
      </c>
      <c r="C28">
        <v>10</v>
      </c>
      <c r="D28">
        <v>0.84</v>
      </c>
      <c r="E28">
        <v>29</v>
      </c>
      <c r="F28">
        <v>3.1749999999999998</v>
      </c>
      <c r="G28">
        <v>299</v>
      </c>
      <c r="H28" t="s">
        <v>1</v>
      </c>
      <c r="I28">
        <v>299</v>
      </c>
      <c r="J28" t="s">
        <v>1</v>
      </c>
      <c r="K28" t="s">
        <v>1</v>
      </c>
      <c r="L28">
        <v>29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1</v>
      </c>
      <c r="AJ28" t="s">
        <v>1</v>
      </c>
    </row>
    <row r="29" spans="1:36" x14ac:dyDescent="0.25">
      <c r="A29" t="s">
        <v>12</v>
      </c>
      <c r="B29" t="s">
        <v>13</v>
      </c>
      <c r="C29">
        <v>10</v>
      </c>
      <c r="D29" t="s">
        <v>14</v>
      </c>
      <c r="E29" t="s">
        <v>14</v>
      </c>
      <c r="F29" t="s">
        <v>14</v>
      </c>
      <c r="G29" t="s">
        <v>14</v>
      </c>
      <c r="H29" t="s">
        <v>14</v>
      </c>
      <c r="I29" t="s">
        <v>14</v>
      </c>
      <c r="J29" t="s">
        <v>14</v>
      </c>
      <c r="K29" t="s">
        <v>14</v>
      </c>
      <c r="L29" t="s">
        <v>14</v>
      </c>
      <c r="M29" t="s">
        <v>14</v>
      </c>
      <c r="N29" t="s">
        <v>14</v>
      </c>
      <c r="O29" t="s">
        <v>15</v>
      </c>
      <c r="P29" t="s">
        <v>16</v>
      </c>
      <c r="Q29" t="s">
        <v>17</v>
      </c>
      <c r="R29" t="s">
        <v>17</v>
      </c>
      <c r="S29" t="s">
        <v>17</v>
      </c>
      <c r="T29" t="s">
        <v>17</v>
      </c>
      <c r="U29" t="s">
        <v>17</v>
      </c>
      <c r="V29" t="s">
        <v>18</v>
      </c>
      <c r="W29" t="s">
        <v>18</v>
      </c>
      <c r="X29" t="s">
        <v>19</v>
      </c>
      <c r="Y29" t="s">
        <v>19</v>
      </c>
      <c r="Z29" t="s">
        <v>19</v>
      </c>
      <c r="AA29" t="s">
        <v>19</v>
      </c>
      <c r="AB29" t="s">
        <v>19</v>
      </c>
      <c r="AC29" t="s">
        <v>19</v>
      </c>
      <c r="AD29" t="s">
        <v>20</v>
      </c>
      <c r="AE29" t="s">
        <v>21</v>
      </c>
      <c r="AF29" t="s">
        <v>21</v>
      </c>
      <c r="AG29" t="s">
        <v>22</v>
      </c>
      <c r="AH29" t="s">
        <v>23</v>
      </c>
      <c r="AI29" t="s">
        <v>14</v>
      </c>
      <c r="AJ29" t="s">
        <v>14</v>
      </c>
    </row>
    <row r="30" spans="1:36" x14ac:dyDescent="0.25">
      <c r="A30" t="s">
        <v>24</v>
      </c>
      <c r="B30" t="s">
        <v>25</v>
      </c>
      <c r="C30" t="s">
        <v>26</v>
      </c>
      <c r="D30" t="s">
        <v>27</v>
      </c>
      <c r="E30" t="s">
        <v>28</v>
      </c>
      <c r="F30" t="s">
        <v>29</v>
      </c>
      <c r="G30" t="s">
        <v>30</v>
      </c>
      <c r="H30" t="s">
        <v>31</v>
      </c>
      <c r="I30" t="s">
        <v>32</v>
      </c>
      <c r="J30" t="s">
        <v>33</v>
      </c>
      <c r="K30" t="s">
        <v>34</v>
      </c>
      <c r="L30" t="s">
        <v>35</v>
      </c>
      <c r="M30" t="s">
        <v>36</v>
      </c>
      <c r="N30" t="s">
        <v>37</v>
      </c>
      <c r="O30" t="s">
        <v>38</v>
      </c>
      <c r="P30" t="s">
        <v>39</v>
      </c>
      <c r="Q30" t="s">
        <v>40</v>
      </c>
      <c r="R30" t="s">
        <v>41</v>
      </c>
      <c r="S30" t="s">
        <v>42</v>
      </c>
      <c r="T30" t="s">
        <v>43</v>
      </c>
      <c r="U30" t="s">
        <v>44</v>
      </c>
      <c r="V30" t="s">
        <v>45</v>
      </c>
      <c r="W30" t="s">
        <v>46</v>
      </c>
      <c r="X30" t="s">
        <v>47</v>
      </c>
      <c r="Y30" t="s">
        <v>48</v>
      </c>
      <c r="Z30" t="s">
        <v>49</v>
      </c>
      <c r="AA30" t="s">
        <v>50</v>
      </c>
      <c r="AB30" t="s">
        <v>51</v>
      </c>
      <c r="AC30" t="s">
        <v>52</v>
      </c>
      <c r="AD30" t="s">
        <v>53</v>
      </c>
      <c r="AE30" t="s">
        <v>54</v>
      </c>
      <c r="AF30" t="s">
        <v>55</v>
      </c>
      <c r="AG30" t="s">
        <v>56</v>
      </c>
      <c r="AH30" t="s">
        <v>57</v>
      </c>
      <c r="AI30" t="s">
        <v>58</v>
      </c>
      <c r="AJ30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472EF-208C-4570-B95A-2906C772D092}">
  <dimension ref="A6:L12"/>
  <sheetViews>
    <sheetView tabSelected="1" workbookViewId="0">
      <selection activeCell="L13" sqref="L13"/>
    </sheetView>
  </sheetViews>
  <sheetFormatPr defaultRowHeight="15" x14ac:dyDescent="0.25"/>
  <sheetData>
    <row r="6" spans="1:12" x14ac:dyDescent="0.25">
      <c r="L6" t="s">
        <v>71</v>
      </c>
    </row>
    <row r="7" spans="1:12" x14ac:dyDescent="0.25">
      <c r="A7" t="s">
        <v>38</v>
      </c>
      <c r="D7" s="1">
        <v>0.99837962962962967</v>
      </c>
      <c r="E7" s="1"/>
      <c r="F7" s="1">
        <v>9.6990740740740752E-2</v>
      </c>
      <c r="G7" s="1">
        <v>0</v>
      </c>
      <c r="L7">
        <v>0</v>
      </c>
    </row>
    <row r="8" spans="1:12" x14ac:dyDescent="0.25">
      <c r="A8" t="s">
        <v>27</v>
      </c>
      <c r="B8" s="2">
        <v>0.52500000000000002</v>
      </c>
      <c r="C8" s="2">
        <v>0</v>
      </c>
      <c r="D8" s="1">
        <v>0.99855324074074081</v>
      </c>
      <c r="E8" s="1">
        <f>D8-D9</f>
        <v>5.2083333333330373E-4</v>
      </c>
      <c r="F8" s="1">
        <v>9.7187499999999996E-2</v>
      </c>
      <c r="G8" s="1">
        <f>F8-F7</f>
        <v>1.9675925925924376E-4</v>
      </c>
      <c r="H8" s="1">
        <v>2.0138888888888888E-3</v>
      </c>
      <c r="I8" s="1">
        <f>H8-H9</f>
        <v>9.2592592592592683E-5</v>
      </c>
      <c r="L8">
        <v>15</v>
      </c>
    </row>
    <row r="9" spans="1:12" x14ac:dyDescent="0.25">
      <c r="A9" t="s">
        <v>29</v>
      </c>
      <c r="B9" s="2">
        <v>0.52500000000000002</v>
      </c>
      <c r="C9" s="2">
        <v>0</v>
      </c>
      <c r="D9" s="1">
        <v>0.99803240740740751</v>
      </c>
      <c r="E9" s="1">
        <v>0</v>
      </c>
      <c r="F9" s="1">
        <v>9.7175925925925929E-2</v>
      </c>
      <c r="G9" s="1">
        <f>F9-F7</f>
        <v>1.8518518518517713E-4</v>
      </c>
      <c r="H9" s="1">
        <v>1.9212962962962962E-3</v>
      </c>
      <c r="I9" s="1">
        <v>0</v>
      </c>
      <c r="L9">
        <v>15</v>
      </c>
    </row>
    <row r="10" spans="1:12" x14ac:dyDescent="0.25">
      <c r="A10" t="s">
        <v>70</v>
      </c>
      <c r="B10" s="1">
        <v>0.52546296296296291</v>
      </c>
      <c r="C10" s="1">
        <f>B10-B9</f>
        <v>4.629629629628873E-4</v>
      </c>
      <c r="D10" s="1">
        <v>0.99916666666666665</v>
      </c>
      <c r="E10" s="1">
        <f>D10-D9</f>
        <v>1.1342592592591405E-3</v>
      </c>
      <c r="F10" s="1">
        <v>9.7499999999999989E-2</v>
      </c>
      <c r="G10" s="1">
        <f>F10-F7</f>
        <v>5.092592592592371E-4</v>
      </c>
      <c r="H10" s="1">
        <v>2.4074074074074076E-3</v>
      </c>
      <c r="I10" s="1">
        <f>H10-H9</f>
        <v>4.8611111111111142E-4</v>
      </c>
      <c r="L10">
        <v>42</v>
      </c>
    </row>
    <row r="11" spans="1:12" x14ac:dyDescent="0.25">
      <c r="A11" t="s">
        <v>59</v>
      </c>
      <c r="B11" s="1">
        <v>0.52609953703703705</v>
      </c>
      <c r="C11" s="1">
        <f>B11-B9</f>
        <v>1.0995370370370239E-3</v>
      </c>
      <c r="D11" s="1">
        <v>0.99962962962962953</v>
      </c>
      <c r="E11" s="1">
        <f>D11-D9</f>
        <v>1.5972222222220278E-3</v>
      </c>
      <c r="F11" s="1">
        <v>9.8437499999999997E-2</v>
      </c>
      <c r="G11" s="1">
        <f>F11-F7</f>
        <v>1.4467592592592449E-3</v>
      </c>
      <c r="H11" s="1">
        <v>3.4375E-3</v>
      </c>
      <c r="I11" s="1">
        <f>H11-H9</f>
        <v>1.5162037037037039E-3</v>
      </c>
      <c r="L11">
        <v>170</v>
      </c>
    </row>
    <row r="12" spans="1:12" x14ac:dyDescent="0.25">
      <c r="A12" t="s">
        <v>36</v>
      </c>
      <c r="D12" s="1">
        <v>0.99907407407407411</v>
      </c>
      <c r="E12" s="1">
        <f>D12-D9</f>
        <v>1.0416666666666075E-3</v>
      </c>
      <c r="F12" s="1">
        <v>9.8032407407407415E-2</v>
      </c>
      <c r="G12" s="1">
        <f>F12-F7</f>
        <v>1.041666666666663E-3</v>
      </c>
      <c r="L12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time shifs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thompson</dc:creator>
  <cp:lastModifiedBy>ryan</cp:lastModifiedBy>
  <dcterms:created xsi:type="dcterms:W3CDTF">2015-06-05T18:17:20Z</dcterms:created>
  <dcterms:modified xsi:type="dcterms:W3CDTF">2023-02-28T06:40:23Z</dcterms:modified>
</cp:coreProperties>
</file>