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9675" windowHeight="3960"/>
  </bookViews>
  <sheets>
    <sheet name="GLOBAL" sheetId="1" r:id="rId1"/>
  </sheets>
  <definedNames>
    <definedName name="_xlnm._FilterDatabase" localSheetId="0" hidden="1">GLOBAL!$A$2:$AE$5</definedName>
    <definedName name="_xlnm.Print_Area" localSheetId="0">GLOBAL!$B$2:$AC$5</definedName>
  </definedNames>
  <calcPr calcId="125725"/>
</workbook>
</file>

<file path=xl/calcChain.xml><?xml version="1.0" encoding="utf-8"?>
<calcChain xmlns="http://schemas.openxmlformats.org/spreadsheetml/2006/main">
  <c r="O4" i="1"/>
  <c r="O5"/>
  <c r="O3"/>
  <c r="P4"/>
  <c r="P5"/>
  <c r="P3"/>
  <c r="Y5"/>
  <c r="Y4"/>
  <c r="Y3"/>
  <c r="M5"/>
  <c r="N5"/>
  <c r="N3" l="1"/>
  <c r="N4"/>
  <c r="M4"/>
  <c r="M3"/>
</calcChain>
</file>

<file path=xl/sharedStrings.xml><?xml version="1.0" encoding="utf-8"?>
<sst xmlns="http://schemas.openxmlformats.org/spreadsheetml/2006/main" count="101" uniqueCount="84">
  <si>
    <t>NOM</t>
  </si>
  <si>
    <t>PRENOM</t>
  </si>
  <si>
    <t>N° CAF</t>
  </si>
  <si>
    <t>ADRESSE</t>
  </si>
  <si>
    <t>CP</t>
  </si>
  <si>
    <t>COMMUNE</t>
  </si>
  <si>
    <t>DATE LISTE</t>
  </si>
  <si>
    <t>NEMOURS</t>
  </si>
  <si>
    <t>Civilité</t>
  </si>
  <si>
    <t>MONTEREAU</t>
  </si>
  <si>
    <t>Madame</t>
  </si>
  <si>
    <t xml:space="preserve"> </t>
  </si>
  <si>
    <t>77140</t>
  </si>
  <si>
    <t>Monsieur</t>
  </si>
  <si>
    <t>0657580</t>
  </si>
  <si>
    <t>ZAMMARCHI</t>
  </si>
  <si>
    <t>X</t>
  </si>
  <si>
    <t>7652124</t>
  </si>
  <si>
    <t>77130</t>
  </si>
  <si>
    <t>MONTEREAU-FAULT-YONNE</t>
  </si>
  <si>
    <t>ZAKRIEV</t>
  </si>
  <si>
    <t>Arsbi</t>
  </si>
  <si>
    <t>7055621</t>
  </si>
  <si>
    <t>ZENAINI</t>
  </si>
  <si>
    <t>Jamila</t>
  </si>
  <si>
    <t>38 Chemin des Doyers</t>
  </si>
  <si>
    <t>10 Rue Pascal</t>
  </si>
  <si>
    <t>Chez Mme SOULEIMANOV</t>
  </si>
  <si>
    <t>3 Rue Jean Bouin Pte A Etage 5</t>
  </si>
  <si>
    <t>Agence APSIE</t>
  </si>
  <si>
    <t>Adresse agence</t>
  </si>
  <si>
    <t>Date RDV</t>
  </si>
  <si>
    <t>Heure RDV</t>
  </si>
  <si>
    <t>Civilité APSIE</t>
  </si>
  <si>
    <t>Date courrier APSIE</t>
  </si>
  <si>
    <t>ADRESSE 2</t>
  </si>
  <si>
    <t>10h00</t>
  </si>
  <si>
    <t>TEL.</t>
  </si>
  <si>
    <t>11h00</t>
  </si>
  <si>
    <t>14h00</t>
  </si>
  <si>
    <t>Stéphanie</t>
  </si>
  <si>
    <t>Mme</t>
  </si>
  <si>
    <t xml:space="preserve">Date envoi courrier </t>
  </si>
  <si>
    <t>APSIE PRESTA</t>
  </si>
  <si>
    <t>CD77 SOLIS</t>
  </si>
  <si>
    <t xml:space="preserve">N° </t>
  </si>
  <si>
    <t>ASP1-244</t>
  </si>
  <si>
    <t>ASP1-245</t>
  </si>
  <si>
    <t>ASP1-246</t>
  </si>
  <si>
    <t>Id_Prestataire</t>
  </si>
  <si>
    <t>3007</t>
  </si>
  <si>
    <t>Organisation</t>
  </si>
  <si>
    <t>egw_prestation.id_presta</t>
  </si>
  <si>
    <t>egw_contact_parcours_pro.identifiant</t>
  </si>
  <si>
    <t>egw_contact.civilite</t>
  </si>
  <si>
    <t>egw_contact.nom</t>
  </si>
  <si>
    <t>egw_contact.prenom</t>
  </si>
  <si>
    <t>egw_contact.tel_perso</t>
  </si>
  <si>
    <t>egw_contact.adresse_ligne_1</t>
  </si>
  <si>
    <t>egw_contact.adresse_ligne_2</t>
  </si>
  <si>
    <t>egw_contact.cp</t>
  </si>
  <si>
    <t>egw_contact.ville</t>
  </si>
  <si>
    <t>egw_prestation.id_prestataire</t>
  </si>
  <si>
    <t>egw_cal_dates.cal_end</t>
  </si>
  <si>
    <t>egw_cal_dates.cal_start (time)</t>
  </si>
  <si>
    <t>egw_cal_dates.cal_start (date)</t>
  </si>
  <si>
    <t>id_ref</t>
  </si>
  <si>
    <t>egw_cal.cal_site = egw_spireapi_site.site_id</t>
  </si>
  <si>
    <t>4</t>
  </si>
  <si>
    <t>egw_cal.cal_site =egw_spireapi_site.site_label</t>
  </si>
  <si>
    <t>egw_spireapi_site.site_street</t>
  </si>
  <si>
    <t>egw_spireapi_site.postalcode</t>
  </si>
  <si>
    <t>Ville</t>
  </si>
  <si>
    <t>Code postal</t>
  </si>
  <si>
    <t>egw_prestation.id_ref=egw_account.account_id</t>
  </si>
  <si>
    <t>egw_addressbook.n_prefix</t>
  </si>
  <si>
    <t>Nom Conseiller APSIE</t>
  </si>
  <si>
    <t>Prénom Conseiller APSIE</t>
  </si>
  <si>
    <t>Sophie</t>
  </si>
  <si>
    <t>Marine</t>
  </si>
  <si>
    <t>TAHRI</t>
  </si>
  <si>
    <t>HURE</t>
  </si>
  <si>
    <t>egw_addressbook.n_given</t>
  </si>
  <si>
    <t>egw_addressbook.n_family</t>
  </si>
</sst>
</file>

<file path=xl/styles.xml><?xml version="1.0" encoding="utf-8"?>
<styleSheet xmlns="http://schemas.openxmlformats.org/spreadsheetml/2006/main">
  <numFmts count="5">
    <numFmt numFmtId="164" formatCode="0000000"/>
    <numFmt numFmtId="165" formatCode="00000"/>
    <numFmt numFmtId="166" formatCode="0#&quot; &quot;##&quot; &quot;##&quot; &quot;##&quot; &quot;##"/>
    <numFmt numFmtId="167" formatCode="[$-F400]h:mm:ss\ AM/PM"/>
    <numFmt numFmtId="168" formatCode="0000"/>
  </numFmts>
  <fonts count="2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8"/>
      <color indexed="54"/>
      <name val="Calibri Light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9" borderId="1" applyNumberFormat="0" applyAlignment="0" applyProtection="0"/>
    <xf numFmtId="0" fontId="6" fillId="0" borderId="2" applyNumberFormat="0" applyFill="0" applyAlignment="0" applyProtection="0"/>
    <xf numFmtId="0" fontId="1" fillId="5" borderId="3" applyNumberFormat="0" applyFont="0" applyAlignment="0" applyProtection="0"/>
    <xf numFmtId="0" fontId="7" fillId="3" borderId="1" applyNumberFormat="0" applyAlignment="0" applyProtection="0"/>
    <xf numFmtId="0" fontId="8" fillId="17" borderId="0" applyNumberFormat="0" applyBorder="0" applyAlignment="0" applyProtection="0"/>
    <xf numFmtId="0" fontId="9" fillId="10" borderId="0" applyNumberFormat="0" applyBorder="0" applyAlignment="0" applyProtection="0"/>
    <xf numFmtId="0" fontId="18" fillId="0" borderId="0"/>
    <xf numFmtId="0" fontId="2" fillId="0" borderId="0"/>
    <xf numFmtId="0" fontId="2" fillId="0" borderId="0"/>
    <xf numFmtId="0" fontId="20" fillId="0" borderId="0"/>
    <xf numFmtId="0" fontId="18" fillId="0" borderId="0"/>
    <xf numFmtId="0" fontId="2" fillId="0" borderId="0"/>
    <xf numFmtId="0" fontId="2" fillId="0" borderId="0"/>
    <xf numFmtId="0" fontId="20" fillId="0" borderId="0"/>
    <xf numFmtId="0" fontId="10" fillId="7" borderId="0" applyNumberFormat="0" applyBorder="0" applyAlignment="0" applyProtection="0"/>
    <xf numFmtId="0" fontId="11" fillId="9" borderId="4" applyNumberFormat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14" borderId="9" applyNumberFormat="0" applyAlignment="0" applyProtection="0"/>
  </cellStyleXfs>
  <cellXfs count="38">
    <xf numFmtId="0" fontId="0" fillId="0" borderId="0" xfId="0"/>
    <xf numFmtId="0" fontId="21" fillId="18" borderId="10" xfId="0" applyNumberFormat="1" applyFont="1" applyFill="1" applyBorder="1" applyAlignment="1">
      <alignment horizontal="center" vertical="center" wrapText="1"/>
    </xf>
    <xf numFmtId="0" fontId="21" fillId="18" borderId="10" xfId="0" applyFont="1" applyFill="1" applyBorder="1" applyAlignment="1">
      <alignment horizontal="center" vertical="center" wrapText="1"/>
    </xf>
    <xf numFmtId="0" fontId="21" fillId="19" borderId="10" xfId="0" applyFont="1" applyFill="1" applyBorder="1" applyAlignment="1">
      <alignment horizontal="center" vertical="center" wrapText="1"/>
    </xf>
    <xf numFmtId="0" fontId="21" fillId="20" borderId="10" xfId="0" applyFont="1" applyFill="1" applyBorder="1" applyAlignment="1">
      <alignment horizontal="center" vertical="center" wrapText="1"/>
    </xf>
    <xf numFmtId="164" fontId="22" fillId="0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49" fontId="22" fillId="0" borderId="10" xfId="0" applyNumberFormat="1" applyFont="1" applyFill="1" applyBorder="1" applyAlignment="1">
      <alignment vertical="center" wrapText="1"/>
    </xf>
    <xf numFmtId="49" fontId="22" fillId="0" borderId="10" xfId="0" applyNumberFormat="1" applyFont="1" applyFill="1" applyBorder="1" applyAlignment="1">
      <alignment horizontal="left" vertical="center"/>
    </xf>
    <xf numFmtId="165" fontId="22" fillId="0" borderId="1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left" vertical="center" wrapText="1"/>
    </xf>
    <xf numFmtId="14" fontId="22" fillId="0" borderId="10" xfId="0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165" fontId="22" fillId="0" borderId="0" xfId="0" applyNumberFormat="1" applyFont="1" applyFill="1" applyBorder="1" applyAlignment="1">
      <alignment horizontal="left" vertical="center" wrapText="1"/>
    </xf>
    <xf numFmtId="14" fontId="22" fillId="20" borderId="1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4" fontId="22" fillId="0" borderId="10" xfId="0" applyNumberFormat="1" applyFont="1" applyFill="1" applyBorder="1" applyAlignment="1">
      <alignment vertical="center" wrapText="1"/>
    </xf>
    <xf numFmtId="14" fontId="22" fillId="0" borderId="10" xfId="0" applyNumberFormat="1" applyFont="1" applyFill="1" applyBorder="1" applyAlignment="1">
      <alignment vertical="center"/>
    </xf>
    <xf numFmtId="14" fontId="22" fillId="21" borderId="10" xfId="0" applyNumberFormat="1" applyFont="1" applyFill="1" applyBorder="1" applyAlignment="1">
      <alignment horizontal="center" vertical="center" wrapText="1"/>
    </xf>
    <xf numFmtId="166" fontId="22" fillId="0" borderId="10" xfId="0" applyNumberFormat="1" applyFont="1" applyFill="1" applyBorder="1" applyAlignment="1">
      <alignment horizontal="center" vertical="center"/>
    </xf>
    <xf numFmtId="166" fontId="23" fillId="0" borderId="10" xfId="0" applyNumberFormat="1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 wrapText="1"/>
    </xf>
    <xf numFmtId="167" fontId="22" fillId="0" borderId="10" xfId="0" applyNumberFormat="1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14" fontId="24" fillId="22" borderId="10" xfId="0" applyNumberFormat="1" applyFont="1" applyFill="1" applyBorder="1" applyAlignment="1">
      <alignment horizontal="center" vertical="center" wrapText="1"/>
    </xf>
    <xf numFmtId="14" fontId="24" fillId="22" borderId="1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1" fillId="23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168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right" vertical="center" wrapText="1"/>
    </xf>
    <xf numFmtId="0" fontId="22" fillId="0" borderId="10" xfId="0" applyNumberFormat="1" applyFont="1" applyFill="1" applyBorder="1" applyAlignment="1">
      <alignment horizontal="center" vertical="center"/>
    </xf>
  </cellXfs>
  <cellStyles count="50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Normal 2 2" xfId="33"/>
    <cellStyle name="Normal 2 3" xfId="34"/>
    <cellStyle name="Normal 2 4" xfId="35"/>
    <cellStyle name="Normal 3" xfId="36"/>
    <cellStyle name="Normal 3 2" xfId="37"/>
    <cellStyle name="Normal 3 2 2" xfId="38"/>
    <cellStyle name="Normal 4" xfId="39"/>
    <cellStyle name="Satisfaisant 2" xfId="40"/>
    <cellStyle name="Sortie 2" xfId="41"/>
    <cellStyle name="Texte explicatif 2" xfId="42"/>
    <cellStyle name="Titre 2" xfId="43"/>
    <cellStyle name="Titre 1 2" xfId="44"/>
    <cellStyle name="Titre 2 2" xfId="45"/>
    <cellStyle name="Titre 3 2" xfId="46"/>
    <cellStyle name="Titre 4 2" xfId="47"/>
    <cellStyle name="Total 2" xfId="48"/>
    <cellStyle name="Vérification 2" xfId="49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99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5"/>
  <sheetViews>
    <sheetView tabSelected="1" zoomScaleNormal="100" workbookViewId="0">
      <selection activeCell="C7" sqref="C7"/>
    </sheetView>
  </sheetViews>
  <sheetFormatPr baseColWidth="10" defaultColWidth="11.42578125" defaultRowHeight="20.100000000000001" customHeight="1"/>
  <cols>
    <col min="1" max="1" width="21.28515625" style="16" bestFit="1" customWidth="1"/>
    <col min="2" max="2" width="30.85546875" style="15" bestFit="1" customWidth="1"/>
    <col min="3" max="3" width="16.140625" style="16" bestFit="1" customWidth="1"/>
    <col min="4" max="4" width="14.85546875" style="16" bestFit="1" customWidth="1"/>
    <col min="5" max="5" width="17.5703125" style="16" bestFit="1" customWidth="1"/>
    <col min="6" max="6" width="18.85546875" style="26" bestFit="1" customWidth="1"/>
    <col min="7" max="7" width="25" style="16" bestFit="1" customWidth="1"/>
    <col min="8" max="8" width="26.140625" style="16" bestFit="1" customWidth="1"/>
    <col min="9" max="9" width="13.140625" style="15" bestFit="1" customWidth="1"/>
    <col min="10" max="10" width="24.42578125" style="16" bestFit="1" customWidth="1"/>
    <col min="11" max="11" width="24.7109375" style="16" bestFit="1" customWidth="1"/>
    <col min="12" max="12" width="37" style="17" bestFit="1" customWidth="1"/>
    <col min="13" max="13" width="39" style="17" bestFit="1" customWidth="1"/>
    <col min="14" max="14" width="42" style="17" customWidth="1"/>
    <col min="15" max="16" width="25" style="18" customWidth="1"/>
    <col min="17" max="17" width="25.42578125" style="20" bestFit="1" customWidth="1"/>
    <col min="18" max="18" width="19.85546875" style="20" bestFit="1" customWidth="1"/>
    <col min="19" max="19" width="25.42578125" style="20" bestFit="1" customWidth="1"/>
    <col min="20" max="20" width="39.140625" style="20" bestFit="1" customWidth="1"/>
    <col min="21" max="21" width="22.5703125" style="17" bestFit="1" customWidth="1"/>
    <col min="22" max="22" width="23.42578125" style="17" bestFit="1" customWidth="1"/>
    <col min="23" max="23" width="22.5703125" style="17" bestFit="1" customWidth="1"/>
    <col min="24" max="24" width="15.7109375" style="20" bestFit="1" customWidth="1"/>
    <col min="25" max="25" width="14" style="31" bestFit="1" customWidth="1"/>
    <col min="26" max="26" width="15.85546875" style="15" bestFit="1" customWidth="1"/>
    <col min="27" max="27" width="13.85546875" style="15" bestFit="1" customWidth="1"/>
    <col min="28" max="28" width="16" style="15" bestFit="1" customWidth="1"/>
    <col min="29" max="29" width="14.85546875" style="20" bestFit="1" customWidth="1"/>
    <col min="30" max="30" width="12.140625" style="15" bestFit="1" customWidth="1"/>
    <col min="31" max="31" width="15.28515625" style="15" bestFit="1" customWidth="1"/>
    <col min="32" max="32" width="119.85546875" style="16" bestFit="1" customWidth="1"/>
    <col min="33" max="16384" width="11.42578125" style="16"/>
  </cols>
  <sheetData>
    <row r="1" spans="1:31" ht="20.100000000000001" customHeight="1">
      <c r="A1" s="16" t="s">
        <v>52</v>
      </c>
      <c r="B1" s="15" t="s">
        <v>53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  <c r="H1" s="16" t="s">
        <v>59</v>
      </c>
      <c r="I1" s="16" t="s">
        <v>60</v>
      </c>
      <c r="J1" s="16" t="s">
        <v>61</v>
      </c>
      <c r="K1" s="16" t="s">
        <v>62</v>
      </c>
      <c r="L1" s="17" t="s">
        <v>67</v>
      </c>
      <c r="M1" s="17" t="s">
        <v>69</v>
      </c>
      <c r="N1" s="17" t="s">
        <v>70</v>
      </c>
      <c r="O1" s="18" t="s">
        <v>71</v>
      </c>
      <c r="P1" s="18" t="s">
        <v>71</v>
      </c>
      <c r="Q1" s="20" t="s">
        <v>65</v>
      </c>
      <c r="R1" s="20" t="s">
        <v>63</v>
      </c>
      <c r="S1" s="20" t="s">
        <v>64</v>
      </c>
      <c r="T1" s="20" t="s">
        <v>74</v>
      </c>
      <c r="U1" s="17" t="s">
        <v>75</v>
      </c>
      <c r="V1" s="17" t="s">
        <v>83</v>
      </c>
      <c r="W1" s="17" t="s">
        <v>82</v>
      </c>
    </row>
    <row r="2" spans="1:31" s="7" customFormat="1" ht="24.95" customHeight="1">
      <c r="A2" s="33" t="s">
        <v>45</v>
      </c>
      <c r="B2" s="1" t="s">
        <v>2</v>
      </c>
      <c r="C2" s="2" t="s">
        <v>8</v>
      </c>
      <c r="D2" s="2" t="s">
        <v>0</v>
      </c>
      <c r="E2" s="2" t="s">
        <v>1</v>
      </c>
      <c r="F2" s="2" t="s">
        <v>37</v>
      </c>
      <c r="G2" s="2" t="s">
        <v>3</v>
      </c>
      <c r="H2" s="2" t="s">
        <v>35</v>
      </c>
      <c r="I2" s="2" t="s">
        <v>4</v>
      </c>
      <c r="J2" s="2" t="s">
        <v>5</v>
      </c>
      <c r="K2" s="2" t="s">
        <v>49</v>
      </c>
      <c r="L2" s="23" t="s">
        <v>29</v>
      </c>
      <c r="M2" s="23" t="s">
        <v>29</v>
      </c>
      <c r="N2" s="23" t="s">
        <v>30</v>
      </c>
      <c r="O2" s="23" t="s">
        <v>73</v>
      </c>
      <c r="P2" s="23" t="s">
        <v>72</v>
      </c>
      <c r="Q2" s="23" t="s">
        <v>31</v>
      </c>
      <c r="R2" s="23" t="s">
        <v>31</v>
      </c>
      <c r="S2" s="23" t="s">
        <v>32</v>
      </c>
      <c r="T2" s="23" t="s">
        <v>66</v>
      </c>
      <c r="U2" s="23" t="s">
        <v>33</v>
      </c>
      <c r="V2" s="23" t="s">
        <v>76</v>
      </c>
      <c r="W2" s="23" t="s">
        <v>77</v>
      </c>
      <c r="X2" s="23" t="s">
        <v>34</v>
      </c>
      <c r="Y2" s="29" t="s">
        <v>42</v>
      </c>
      <c r="Z2" s="3" t="s">
        <v>9</v>
      </c>
      <c r="AA2" s="3" t="s">
        <v>7</v>
      </c>
      <c r="AB2" s="3" t="s">
        <v>51</v>
      </c>
      <c r="AC2" s="4" t="s">
        <v>6</v>
      </c>
      <c r="AD2" s="32" t="s">
        <v>43</v>
      </c>
      <c r="AE2" s="32" t="s">
        <v>44</v>
      </c>
    </row>
    <row r="3" spans="1:31" s="9" customFormat="1" ht="20.100000000000001" customHeight="1">
      <c r="A3" s="34" t="s">
        <v>46</v>
      </c>
      <c r="B3" s="5" t="s">
        <v>17</v>
      </c>
      <c r="C3" s="6" t="s">
        <v>13</v>
      </c>
      <c r="D3" s="6" t="s">
        <v>20</v>
      </c>
      <c r="E3" s="6" t="s">
        <v>21</v>
      </c>
      <c r="F3" s="25">
        <v>753928355</v>
      </c>
      <c r="G3" s="6" t="s">
        <v>27</v>
      </c>
      <c r="H3" s="6" t="s">
        <v>28</v>
      </c>
      <c r="I3" s="12" t="s">
        <v>18</v>
      </c>
      <c r="J3" s="6" t="s">
        <v>19</v>
      </c>
      <c r="K3" s="6" t="s">
        <v>50</v>
      </c>
      <c r="L3" s="35" t="s">
        <v>68</v>
      </c>
      <c r="M3" s="22" t="str">
        <f>IF(Z3="x","Agence APSIE Montereau","Agence APSIE Nemours")</f>
        <v>Agence APSIE Montereau</v>
      </c>
      <c r="N3" s="21" t="str">
        <f>IF(Z3="x","Stop &amp; Work - 5 Rue du Châtelet","Château de Bourron - 14 bis Rue du Maréchal Foch")</f>
        <v>Stop &amp; Work - 5 Rue du Châtelet</v>
      </c>
      <c r="O3" s="36" t="str">
        <f>IF(Z3="x","77130","77780")</f>
        <v>77130</v>
      </c>
      <c r="P3" s="13" t="str">
        <f>IF(Z3="x","Montereau-Fault-Yonne","Bourron-Marlotte")</f>
        <v>Montereau-Fault-Yonne</v>
      </c>
      <c r="Q3" s="28">
        <v>43375</v>
      </c>
      <c r="R3" s="28">
        <v>43375</v>
      </c>
      <c r="S3" s="27" t="s">
        <v>36</v>
      </c>
      <c r="T3" s="37">
        <v>1036</v>
      </c>
      <c r="U3" s="14" t="s">
        <v>41</v>
      </c>
      <c r="V3" s="21" t="s">
        <v>80</v>
      </c>
      <c r="W3" s="21" t="s">
        <v>78</v>
      </c>
      <c r="X3" s="11"/>
      <c r="Y3" s="30">
        <f>Q3-15</f>
        <v>43360</v>
      </c>
      <c r="Z3" s="8" t="s">
        <v>16</v>
      </c>
      <c r="AA3" s="8"/>
      <c r="AB3" s="8">
        <v>294</v>
      </c>
      <c r="AC3" s="19">
        <v>43294</v>
      </c>
      <c r="AD3" s="8"/>
      <c r="AE3" s="8"/>
    </row>
    <row r="4" spans="1:31" s="9" customFormat="1" ht="20.100000000000001" customHeight="1">
      <c r="A4" s="34" t="s">
        <v>47</v>
      </c>
      <c r="B4" s="5" t="s">
        <v>14</v>
      </c>
      <c r="C4" s="6" t="s">
        <v>10</v>
      </c>
      <c r="D4" s="6" t="s">
        <v>15</v>
      </c>
      <c r="E4" s="6" t="s">
        <v>40</v>
      </c>
      <c r="F4" s="24">
        <v>164781529</v>
      </c>
      <c r="G4" s="10" t="s">
        <v>25</v>
      </c>
      <c r="H4" s="6" t="s">
        <v>11</v>
      </c>
      <c r="I4" s="12" t="s">
        <v>12</v>
      </c>
      <c r="J4" s="6" t="s">
        <v>7</v>
      </c>
      <c r="K4" s="6" t="s">
        <v>50</v>
      </c>
      <c r="L4" s="35">
        <v>19</v>
      </c>
      <c r="M4" s="22" t="str">
        <f>IF(Z4="x","Agence APSIE Montereau","Agence APSIE Nemours")</f>
        <v>Agence APSIE Nemours</v>
      </c>
      <c r="N4" s="21" t="str">
        <f>IF(Z4="x","Stop &amp; Work - 5 Rue du Châtelet","Château de Bourron - 14 bis Rue du Maréchal Foch")</f>
        <v>Château de Bourron - 14 bis Rue du Maréchal Foch</v>
      </c>
      <c r="O4" s="36" t="str">
        <f t="shared" ref="O4:O5" si="0">IF(Z4="x","77130","77780")</f>
        <v>77780</v>
      </c>
      <c r="P4" s="13" t="str">
        <f t="shared" ref="P4:P5" si="1">IF(Z4="x","Montereau-Fault-Yonne","Bourron-Marlotte")</f>
        <v>Bourron-Marlotte</v>
      </c>
      <c r="Q4" s="28">
        <v>43382</v>
      </c>
      <c r="R4" s="28">
        <v>43382</v>
      </c>
      <c r="S4" s="27" t="s">
        <v>39</v>
      </c>
      <c r="T4" s="37">
        <v>3066</v>
      </c>
      <c r="U4" s="14" t="s">
        <v>41</v>
      </c>
      <c r="V4" s="14" t="s">
        <v>81</v>
      </c>
      <c r="W4" s="14" t="s">
        <v>79</v>
      </c>
      <c r="X4" s="11"/>
      <c r="Y4" s="30">
        <f>Q4-15</f>
        <v>43367</v>
      </c>
      <c r="Z4" s="8"/>
      <c r="AA4" s="8" t="s">
        <v>16</v>
      </c>
      <c r="AB4" s="8">
        <v>294</v>
      </c>
      <c r="AC4" s="19">
        <v>43294</v>
      </c>
      <c r="AD4" s="8"/>
      <c r="AE4" s="8"/>
    </row>
    <row r="5" spans="1:31" s="9" customFormat="1" ht="20.100000000000001" customHeight="1">
      <c r="A5" s="34" t="s">
        <v>48</v>
      </c>
      <c r="B5" s="5" t="s">
        <v>22</v>
      </c>
      <c r="C5" s="6" t="s">
        <v>10</v>
      </c>
      <c r="D5" s="6" t="s">
        <v>23</v>
      </c>
      <c r="E5" s="6" t="s">
        <v>24</v>
      </c>
      <c r="F5" s="25">
        <v>953387753</v>
      </c>
      <c r="G5" s="6" t="s">
        <v>26</v>
      </c>
      <c r="H5" s="6" t="s">
        <v>11</v>
      </c>
      <c r="I5" s="12" t="s">
        <v>18</v>
      </c>
      <c r="J5" s="6" t="s">
        <v>19</v>
      </c>
      <c r="K5" s="6" t="s">
        <v>50</v>
      </c>
      <c r="L5" s="35" t="s">
        <v>68</v>
      </c>
      <c r="M5" s="22" t="str">
        <f>IF(Z5="x","Agence APSIE Montereau","Agence APSIE Nemours")</f>
        <v>Agence APSIE Montereau</v>
      </c>
      <c r="N5" s="21" t="str">
        <f>IF(Z5="x","Stop &amp; Work - 5 Rue du Châtelet","Château de Bourron - 14 bis Rue du Maréchal Foch")</f>
        <v>Stop &amp; Work - 5 Rue du Châtelet</v>
      </c>
      <c r="O5" s="36" t="str">
        <f t="shared" si="0"/>
        <v>77130</v>
      </c>
      <c r="P5" s="13" t="str">
        <f t="shared" si="1"/>
        <v>Montereau-Fault-Yonne</v>
      </c>
      <c r="Q5" s="28">
        <v>43375</v>
      </c>
      <c r="R5" s="28">
        <v>43375</v>
      </c>
      <c r="S5" s="27" t="s">
        <v>38</v>
      </c>
      <c r="T5" s="37">
        <v>1036</v>
      </c>
      <c r="U5" s="14" t="s">
        <v>41</v>
      </c>
      <c r="V5" s="21" t="s">
        <v>80</v>
      </c>
      <c r="W5" s="21" t="s">
        <v>78</v>
      </c>
      <c r="X5" s="11"/>
      <c r="Y5" s="30">
        <f>Q5-15</f>
        <v>43360</v>
      </c>
      <c r="Z5" s="8" t="s">
        <v>16</v>
      </c>
      <c r="AA5" s="8"/>
      <c r="AB5" s="8">
        <v>294</v>
      </c>
      <c r="AC5" s="19">
        <v>43294</v>
      </c>
      <c r="AD5" s="8"/>
      <c r="AE5" s="8"/>
    </row>
  </sheetData>
  <autoFilter ref="A2:AE5">
    <filterColumn colId="10"/>
    <filterColumn colId="11"/>
    <filterColumn colId="15"/>
    <filterColumn colId="16"/>
    <filterColumn colId="17"/>
    <filterColumn colId="18"/>
    <filterColumn colId="19"/>
    <filterColumn colId="21"/>
    <filterColumn colId="22"/>
    <filterColumn colId="23"/>
    <filterColumn colId="24"/>
    <filterColumn colId="27"/>
    <filterColumn colId="29"/>
  </autoFilter>
  <sortState ref="B2:V247">
    <sortCondition ref="D2:D247"/>
  </sortState>
  <conditionalFormatting sqref="D2">
    <cfRule type="duplicateValues" dxfId="3" priority="55"/>
  </conditionalFormatting>
  <conditionalFormatting sqref="D2">
    <cfRule type="duplicateValues" dxfId="2" priority="56"/>
    <cfRule type="duplicateValues" dxfId="1" priority="57"/>
  </conditionalFormatting>
  <conditionalFormatting sqref="B2">
    <cfRule type="duplicateValues" dxfId="0" priority="58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21" orientation="portrait" r:id="rId1"/>
  <ignoredErrors>
    <ignoredError sqref="F3 F5 I3:I5 C3:C5 B3: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GLOBAL</vt:lpstr>
      <vt:lpstr>GLOBAL!Zone_d_impression</vt:lpstr>
    </vt:vector>
  </TitlesOfParts>
  <Company>Conseil Départemental de Seine-et-Marne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FOUINAT Sylvie</dc:creator>
  <cp:lastModifiedBy>Administrateur</cp:lastModifiedBy>
  <cp:lastPrinted>2018-08-10T09:55:58Z</cp:lastPrinted>
  <dcterms:created xsi:type="dcterms:W3CDTF">2017-06-06T15:14:30Z</dcterms:created>
  <dcterms:modified xsi:type="dcterms:W3CDTF">2018-09-06T16:07:18Z</dcterms:modified>
</cp:coreProperties>
</file>